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mc:AlternateContent xmlns:mc="http://schemas.openxmlformats.org/markup-compatibility/2006">
    <mc:Choice Requires="x15">
      <x15ac:absPath xmlns:x15ac="http://schemas.microsoft.com/office/spreadsheetml/2010/11/ac" url="https://lsfnet.sharepoint.com/sites/LSF_NE_SAMH/Shared Documents/Network Management/Contract Development-Document Templates/Network Service Provider Contract Documents/4. Incorporated Documents/"/>
    </mc:Choice>
  </mc:AlternateContent>
  <xr:revisionPtr revIDLastSave="0" documentId="8_{3CEDA69A-AB8B-4B6A-832B-71EE4B3EB6C6}" xr6:coauthVersionLast="47" xr6:coauthVersionMax="47" xr10:uidLastSave="{00000000-0000-0000-0000-000000000000}"/>
  <bookViews>
    <workbookView xWindow="-120" yWindow="-120" windowWidth="29040" windowHeight="15720" firstSheet="10" activeTab="10" xr2:uid="{00000000-000D-0000-FFFF-FFFF00000000}"/>
  </bookViews>
  <sheets>
    <sheet name="July" sheetId="42" r:id="rId1"/>
    <sheet name="August" sheetId="41" r:id="rId2"/>
    <sheet name="September" sheetId="40" r:id="rId3"/>
    <sheet name="October" sheetId="39" r:id="rId4"/>
    <sheet name="November" sheetId="38" r:id="rId5"/>
    <sheet name="December" sheetId="37" r:id="rId6"/>
    <sheet name="January" sheetId="36" r:id="rId7"/>
    <sheet name="February" sheetId="35" r:id="rId8"/>
    <sheet name="March" sheetId="34" r:id="rId9"/>
    <sheet name="April" sheetId="33" r:id="rId10"/>
    <sheet name="May" sheetId="32" r:id="rId11"/>
    <sheet name="June" sheetId="31" r:id="rId12"/>
    <sheet name="Template" sheetId="30" r:id="rId13"/>
    <sheet name="Statistics &amp; Lists" sheetId="2" r:id="rId14"/>
    <sheet name="Instructions"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5" i="2" l="1"/>
  <c r="R76" i="2"/>
  <c r="R77" i="2"/>
  <c r="R78" i="2"/>
  <c r="R79" i="2"/>
  <c r="R80" i="2"/>
  <c r="R81" i="2"/>
  <c r="R82" i="2"/>
  <c r="R83" i="2"/>
  <c r="R84" i="2"/>
  <c r="R85" i="2"/>
  <c r="R86" i="2"/>
  <c r="R87" i="2"/>
  <c r="R88" i="2"/>
  <c r="R74" i="2"/>
  <c r="J76" i="2"/>
  <c r="D76" i="2"/>
  <c r="N201" i="42"/>
  <c r="N200" i="42"/>
  <c r="D75" i="2" s="1"/>
  <c r="K190" i="32"/>
  <c r="K191" i="32"/>
  <c r="K192" i="32"/>
  <c r="K193" i="32"/>
  <c r="K194" i="32"/>
  <c r="K195" i="32"/>
  <c r="F190" i="32"/>
  <c r="F191" i="32"/>
  <c r="F192" i="32"/>
  <c r="F193" i="32"/>
  <c r="F194" i="32"/>
  <c r="F195" i="32"/>
  <c r="F196" i="32"/>
  <c r="F179" i="33"/>
  <c r="F180" i="33"/>
  <c r="F181" i="33"/>
  <c r="F182" i="33"/>
  <c r="F183" i="33"/>
  <c r="F184" i="33"/>
  <c r="F185" i="33"/>
  <c r="F186" i="33"/>
  <c r="F187" i="33"/>
  <c r="F188" i="33"/>
  <c r="F189" i="33"/>
  <c r="F190" i="33"/>
  <c r="F191" i="33"/>
  <c r="F192" i="33"/>
  <c r="F193" i="33"/>
  <c r="F194" i="33"/>
  <c r="F195" i="33"/>
  <c r="F196" i="33"/>
  <c r="F197" i="33"/>
  <c r="F198" i="33"/>
  <c r="K185" i="34"/>
  <c r="K186" i="34"/>
  <c r="K187" i="34"/>
  <c r="K188" i="34"/>
  <c r="K189" i="34"/>
  <c r="K190" i="34"/>
  <c r="K191" i="34"/>
  <c r="K192" i="34"/>
  <c r="K193" i="34"/>
  <c r="F183" i="34"/>
  <c r="F184" i="34"/>
  <c r="F185" i="34"/>
  <c r="F186" i="34"/>
  <c r="F187" i="34"/>
  <c r="F188" i="34"/>
  <c r="F189" i="34"/>
  <c r="F190" i="34"/>
  <c r="F191" i="34"/>
  <c r="F192" i="34"/>
  <c r="F193" i="34"/>
  <c r="F194" i="34"/>
  <c r="K186" i="35"/>
  <c r="K187" i="35"/>
  <c r="K188" i="35"/>
  <c r="K189" i="35"/>
  <c r="K190" i="35"/>
  <c r="K191" i="35"/>
  <c r="K192" i="35"/>
  <c r="K193" i="35"/>
  <c r="K194" i="35"/>
  <c r="K195" i="35"/>
  <c r="F186" i="35"/>
  <c r="F187" i="35"/>
  <c r="F188" i="35"/>
  <c r="F189" i="35"/>
  <c r="F190" i="35"/>
  <c r="F191" i="35"/>
  <c r="F192" i="35"/>
  <c r="F193" i="35"/>
  <c r="F194" i="35"/>
  <c r="F195" i="35"/>
  <c r="F159" i="36"/>
  <c r="F160" i="36"/>
  <c r="F161" i="36"/>
  <c r="F162" i="36"/>
  <c r="F163" i="36"/>
  <c r="F164" i="36"/>
  <c r="F165" i="36"/>
  <c r="F166" i="36"/>
  <c r="F167" i="36"/>
  <c r="F168" i="36"/>
  <c r="F169" i="36"/>
  <c r="F170" i="36"/>
  <c r="F171" i="36"/>
  <c r="F172" i="36"/>
  <c r="F173" i="36"/>
  <c r="F174" i="36"/>
  <c r="F175" i="36"/>
  <c r="F176" i="36"/>
  <c r="F177" i="36"/>
  <c r="F178" i="36"/>
  <c r="F179" i="36"/>
  <c r="F180" i="36"/>
  <c r="F181" i="36"/>
  <c r="F182" i="36"/>
  <c r="F183" i="36"/>
  <c r="F184" i="36"/>
  <c r="F185" i="36"/>
  <c r="F186" i="36"/>
  <c r="F187" i="36"/>
  <c r="F188" i="36"/>
  <c r="F189" i="36"/>
  <c r="F190" i="36"/>
  <c r="F191" i="36"/>
  <c r="F192" i="36"/>
  <c r="F193" i="36"/>
  <c r="F194" i="36"/>
  <c r="F195" i="36"/>
  <c r="K171" i="36"/>
  <c r="K172" i="36"/>
  <c r="K173" i="36"/>
  <c r="K174" i="36"/>
  <c r="K175" i="36"/>
  <c r="K176" i="36"/>
  <c r="K177" i="36"/>
  <c r="K178" i="36"/>
  <c r="K179" i="36"/>
  <c r="K180" i="36"/>
  <c r="K181" i="36"/>
  <c r="K182" i="36"/>
  <c r="K183" i="36"/>
  <c r="K184" i="36"/>
  <c r="K185" i="36"/>
  <c r="K186" i="36"/>
  <c r="K187" i="36"/>
  <c r="K188" i="36"/>
  <c r="K189" i="36"/>
  <c r="K190" i="36"/>
  <c r="K191" i="36"/>
  <c r="K192" i="36"/>
  <c r="K193" i="36"/>
  <c r="K194" i="36"/>
  <c r="K195" i="36"/>
  <c r="K196" i="36"/>
  <c r="K197" i="36"/>
  <c r="F185" i="37"/>
  <c r="F186" i="37"/>
  <c r="F187" i="37"/>
  <c r="F188" i="37"/>
  <c r="F189" i="37"/>
  <c r="F190" i="37"/>
  <c r="F191" i="37"/>
  <c r="F192" i="37"/>
  <c r="F193" i="37"/>
  <c r="F194" i="37"/>
  <c r="F195" i="37"/>
  <c r="F196" i="37"/>
  <c r="F197" i="37"/>
  <c r="F198" i="37"/>
  <c r="K186" i="37"/>
  <c r="K187" i="37"/>
  <c r="K188" i="37"/>
  <c r="K189" i="37"/>
  <c r="K190" i="37"/>
  <c r="K191" i="37"/>
  <c r="K192" i="37"/>
  <c r="K193" i="37"/>
  <c r="K194" i="37"/>
  <c r="K195" i="37"/>
  <c r="K196" i="37"/>
  <c r="K197" i="37"/>
  <c r="F187" i="38"/>
  <c r="F188" i="38"/>
  <c r="F189" i="38"/>
  <c r="F190" i="38"/>
  <c r="F191" i="38"/>
  <c r="F192" i="38"/>
  <c r="F193" i="38"/>
  <c r="F194" i="38"/>
  <c r="F195" i="38"/>
  <c r="F196" i="38"/>
  <c r="F197" i="38"/>
  <c r="K190" i="38"/>
  <c r="K191" i="38"/>
  <c r="K192" i="38"/>
  <c r="K193" i="38"/>
  <c r="K194" i="38"/>
  <c r="K195" i="38"/>
  <c r="K196" i="38"/>
  <c r="K192" i="39"/>
  <c r="K193" i="39"/>
  <c r="K194" i="39"/>
  <c r="K195" i="39"/>
  <c r="K196" i="39"/>
  <c r="F192" i="39"/>
  <c r="F193" i="39"/>
  <c r="F194" i="39"/>
  <c r="F195" i="39"/>
  <c r="F180" i="41"/>
  <c r="F181" i="41"/>
  <c r="F182" i="41"/>
  <c r="F183" i="41"/>
  <c r="F184" i="41"/>
  <c r="F185" i="41"/>
  <c r="F186" i="41"/>
  <c r="F187" i="41"/>
  <c r="F188" i="41"/>
  <c r="F189" i="41"/>
  <c r="F190" i="41"/>
  <c r="K180" i="41"/>
  <c r="K181" i="41"/>
  <c r="K182" i="41"/>
  <c r="K183" i="41"/>
  <c r="K184" i="41"/>
  <c r="K185" i="41"/>
  <c r="K186" i="41"/>
  <c r="K187" i="41"/>
  <c r="K188" i="41"/>
  <c r="K189" i="41"/>
  <c r="K193" i="33"/>
  <c r="K194" i="33"/>
  <c r="K195" i="33"/>
  <c r="N205" i="30"/>
  <c r="N204" i="30"/>
  <c r="N205" i="31"/>
  <c r="N204" i="31"/>
  <c r="N205" i="32"/>
  <c r="Q76" i="2" s="1"/>
  <c r="N204" i="32"/>
  <c r="Q75" i="2" s="1"/>
  <c r="N205" i="33"/>
  <c r="P76" i="2" s="1"/>
  <c r="N204" i="33"/>
  <c r="P75" i="2" s="1"/>
  <c r="N205" i="34"/>
  <c r="N76" i="2" s="1"/>
  <c r="N204" i="34"/>
  <c r="N75" i="2" s="1"/>
  <c r="N205" i="35"/>
  <c r="M76" i="2" s="1"/>
  <c r="N204" i="35"/>
  <c r="M75" i="2" s="1"/>
  <c r="N205" i="36"/>
  <c r="L76" i="2" s="1"/>
  <c r="N204" i="36"/>
  <c r="L75" i="2" s="1"/>
  <c r="N205" i="37"/>
  <c r="N204" i="37"/>
  <c r="J75" i="2" s="1"/>
  <c r="N205" i="38"/>
  <c r="I76" i="2" s="1"/>
  <c r="N204" i="38"/>
  <c r="I75" i="2" s="1"/>
  <c r="N205" i="39"/>
  <c r="H76" i="2" s="1"/>
  <c r="N204" i="39"/>
  <c r="H75" i="2" s="1"/>
  <c r="N205" i="40"/>
  <c r="F76" i="2" s="1"/>
  <c r="N204" i="40"/>
  <c r="F75" i="2" s="1"/>
  <c r="O205" i="40"/>
  <c r="N203" i="41"/>
  <c r="E74" i="2" s="1"/>
  <c r="N205" i="41"/>
  <c r="E76" i="2" s="1"/>
  <c r="N209" i="41"/>
  <c r="E80" i="2" s="1"/>
  <c r="K5" i="34"/>
  <c r="F5" i="34"/>
  <c r="K6" i="33"/>
  <c r="F6" i="33"/>
  <c r="K5" i="33"/>
  <c r="F5" i="33"/>
  <c r="K4" i="33"/>
  <c r="F4" i="33"/>
  <c r="K4" i="34"/>
  <c r="F4" i="34"/>
  <c r="K3" i="34"/>
  <c r="F3" i="34"/>
  <c r="K7" i="35"/>
  <c r="F7" i="35"/>
  <c r="K6" i="35"/>
  <c r="F6" i="35"/>
  <c r="K5" i="35"/>
  <c r="F5" i="35"/>
  <c r="K4" i="35"/>
  <c r="F4" i="35"/>
  <c r="K5" i="36"/>
  <c r="F5" i="36"/>
  <c r="K4" i="36"/>
  <c r="F4" i="36"/>
  <c r="K8" i="37"/>
  <c r="F8" i="37"/>
  <c r="K6" i="38"/>
  <c r="F6" i="38"/>
  <c r="K7" i="37"/>
  <c r="F7" i="37"/>
  <c r="K6" i="37"/>
  <c r="F6" i="37"/>
  <c r="K5" i="37"/>
  <c r="F5" i="37"/>
  <c r="K4" i="37"/>
  <c r="F4" i="37"/>
  <c r="K5" i="38"/>
  <c r="F5" i="38"/>
  <c r="K4" i="38"/>
  <c r="F4" i="38"/>
  <c r="K3" i="38"/>
  <c r="F3" i="38"/>
  <c r="K4" i="39"/>
  <c r="F4" i="39"/>
  <c r="K7" i="40"/>
  <c r="F7" i="40"/>
  <c r="K4" i="41"/>
  <c r="F4" i="41"/>
  <c r="K6" i="40"/>
  <c r="F6" i="40"/>
  <c r="F4" i="42"/>
  <c r="K4" i="42"/>
  <c r="F8" i="42"/>
  <c r="I8" i="42"/>
  <c r="K8" i="42"/>
  <c r="P8" i="42"/>
  <c r="K6" i="42"/>
  <c r="F6" i="42"/>
  <c r="K7" i="42"/>
  <c r="F7" i="42"/>
  <c r="K5" i="42"/>
  <c r="F5" i="42"/>
  <c r="K2" i="38"/>
  <c r="F2" i="38"/>
  <c r="K3" i="39"/>
  <c r="S76" i="2" l="1"/>
  <c r="S75" i="2"/>
  <c r="O75" i="2"/>
  <c r="O76" i="2"/>
  <c r="K75" i="2"/>
  <c r="K76" i="2"/>
  <c r="G76" i="2"/>
  <c r="R167" i="2"/>
  <c r="R166" i="2"/>
  <c r="R165" i="2"/>
  <c r="R162" i="2"/>
  <c r="R161" i="2"/>
  <c r="R160" i="2"/>
  <c r="R157" i="2"/>
  <c r="R156" i="2"/>
  <c r="R158" i="2" s="1"/>
  <c r="R155" i="2"/>
  <c r="R152" i="2"/>
  <c r="R151" i="2"/>
  <c r="R150" i="2"/>
  <c r="R147" i="2"/>
  <c r="R146" i="2"/>
  <c r="R145" i="2"/>
  <c r="R148" i="2" s="1"/>
  <c r="R142" i="2"/>
  <c r="R141" i="2"/>
  <c r="R140" i="2"/>
  <c r="R139" i="2"/>
  <c r="R136" i="2"/>
  <c r="R135" i="2"/>
  <c r="R134" i="2"/>
  <c r="R131" i="2"/>
  <c r="R130" i="2"/>
  <c r="R129" i="2"/>
  <c r="R126" i="2"/>
  <c r="R125" i="2"/>
  <c r="R124" i="2"/>
  <c r="R121" i="2"/>
  <c r="R120" i="2"/>
  <c r="R119" i="2"/>
  <c r="R116" i="2"/>
  <c r="R115" i="2"/>
  <c r="R114" i="2"/>
  <c r="R113" i="2"/>
  <c r="R112" i="2"/>
  <c r="R111" i="2"/>
  <c r="R110" i="2"/>
  <c r="R109" i="2"/>
  <c r="R108" i="2"/>
  <c r="R117" i="2" s="1"/>
  <c r="R107" i="2"/>
  <c r="R106" i="2"/>
  <c r="R105" i="2"/>
  <c r="R99" i="2"/>
  <c r="R98" i="2"/>
  <c r="R97" i="2"/>
  <c r="R94" i="2"/>
  <c r="R93" i="2"/>
  <c r="R92" i="2"/>
  <c r="R91" i="2"/>
  <c r="R71" i="2"/>
  <c r="R70" i="2"/>
  <c r="R69" i="2"/>
  <c r="R66" i="2"/>
  <c r="R65" i="2"/>
  <c r="R64" i="2"/>
  <c r="R67" i="2" s="1"/>
  <c r="Q116" i="2"/>
  <c r="Q115" i="2"/>
  <c r="Q114" i="2"/>
  <c r="Q113" i="2"/>
  <c r="Q112" i="2"/>
  <c r="Q111" i="2"/>
  <c r="Q110" i="2"/>
  <c r="Q109" i="2"/>
  <c r="Q108" i="2"/>
  <c r="Q107" i="2"/>
  <c r="Q106" i="2"/>
  <c r="Q105" i="2"/>
  <c r="P116" i="2"/>
  <c r="P115" i="2"/>
  <c r="P114" i="2"/>
  <c r="P113" i="2"/>
  <c r="S113" i="2" s="1"/>
  <c r="P112" i="2"/>
  <c r="P111" i="2"/>
  <c r="P110" i="2"/>
  <c r="P109" i="2"/>
  <c r="P108" i="2"/>
  <c r="P107" i="2"/>
  <c r="P106" i="2"/>
  <c r="P105" i="2"/>
  <c r="N116" i="2"/>
  <c r="N115" i="2"/>
  <c r="N114" i="2"/>
  <c r="N113" i="2"/>
  <c r="N112" i="2"/>
  <c r="N111" i="2"/>
  <c r="N110" i="2"/>
  <c r="N109" i="2"/>
  <c r="N108" i="2"/>
  <c r="N107" i="2"/>
  <c r="N106" i="2"/>
  <c r="N105" i="2"/>
  <c r="M116" i="2"/>
  <c r="M115" i="2"/>
  <c r="M114" i="2"/>
  <c r="M113" i="2"/>
  <c r="M112" i="2"/>
  <c r="M111" i="2"/>
  <c r="M110" i="2"/>
  <c r="M109" i="2"/>
  <c r="M108" i="2"/>
  <c r="M107" i="2"/>
  <c r="M106" i="2"/>
  <c r="M105" i="2"/>
  <c r="L116" i="2"/>
  <c r="L115" i="2"/>
  <c r="L114" i="2"/>
  <c r="L113" i="2"/>
  <c r="L112" i="2"/>
  <c r="L111" i="2"/>
  <c r="L110" i="2"/>
  <c r="L109" i="2"/>
  <c r="L108" i="2"/>
  <c r="L107" i="2"/>
  <c r="L106" i="2"/>
  <c r="L105" i="2"/>
  <c r="J116" i="2"/>
  <c r="J115" i="2"/>
  <c r="J114" i="2"/>
  <c r="J113" i="2"/>
  <c r="J112" i="2"/>
  <c r="J111" i="2"/>
  <c r="J110" i="2"/>
  <c r="J109" i="2"/>
  <c r="J108" i="2"/>
  <c r="J107" i="2"/>
  <c r="J106" i="2"/>
  <c r="J105" i="2"/>
  <c r="I116" i="2"/>
  <c r="I115" i="2"/>
  <c r="I114" i="2"/>
  <c r="I113" i="2"/>
  <c r="I112" i="2"/>
  <c r="I111" i="2"/>
  <c r="I110" i="2"/>
  <c r="I109" i="2"/>
  <c r="I108" i="2"/>
  <c r="I107" i="2"/>
  <c r="I106" i="2"/>
  <c r="I105" i="2"/>
  <c r="H116" i="2"/>
  <c r="H115" i="2"/>
  <c r="H114" i="2"/>
  <c r="H113" i="2"/>
  <c r="H112" i="2"/>
  <c r="H111" i="2"/>
  <c r="H110" i="2"/>
  <c r="H109" i="2"/>
  <c r="H108" i="2"/>
  <c r="H107" i="2"/>
  <c r="H106" i="2"/>
  <c r="H105" i="2"/>
  <c r="F116" i="2"/>
  <c r="F115" i="2"/>
  <c r="F114" i="2"/>
  <c r="F113" i="2"/>
  <c r="F112" i="2"/>
  <c r="F111" i="2"/>
  <c r="F110" i="2"/>
  <c r="F109" i="2"/>
  <c r="F108" i="2"/>
  <c r="F107" i="2"/>
  <c r="F106" i="2"/>
  <c r="F105" i="2"/>
  <c r="E116" i="2"/>
  <c r="E115" i="2"/>
  <c r="E114" i="2"/>
  <c r="E113" i="2"/>
  <c r="E112" i="2"/>
  <c r="E111" i="2"/>
  <c r="E110" i="2"/>
  <c r="E109" i="2"/>
  <c r="E108" i="2"/>
  <c r="E107" i="2"/>
  <c r="E106" i="2"/>
  <c r="E105" i="2"/>
  <c r="R153" i="2"/>
  <c r="D106" i="2"/>
  <c r="D107" i="2"/>
  <c r="D108" i="2"/>
  <c r="D109" i="2"/>
  <c r="D110" i="2"/>
  <c r="D111" i="2"/>
  <c r="D112" i="2"/>
  <c r="D113" i="2"/>
  <c r="D114" i="2"/>
  <c r="D115" i="2"/>
  <c r="D116" i="2"/>
  <c r="D105" i="2"/>
  <c r="R47" i="2"/>
  <c r="R46" i="2"/>
  <c r="R45" i="2"/>
  <c r="R48" i="2" s="1"/>
  <c r="R51" i="2" s="1"/>
  <c r="R36" i="2"/>
  <c r="R35" i="2"/>
  <c r="R34" i="2"/>
  <c r="R33" i="2"/>
  <c r="R32" i="2"/>
  <c r="R30" i="2"/>
  <c r="R29" i="2"/>
  <c r="R28" i="2"/>
  <c r="R27" i="2"/>
  <c r="R26" i="2"/>
  <c r="R25" i="2"/>
  <c r="R13" i="2"/>
  <c r="R12" i="2"/>
  <c r="R11" i="2"/>
  <c r="R10" i="2"/>
  <c r="R9" i="2"/>
  <c r="R8" i="2"/>
  <c r="R7" i="2"/>
  <c r="R14" i="2" s="1"/>
  <c r="R20" i="2" s="1"/>
  <c r="R4" i="2"/>
  <c r="Q214" i="42"/>
  <c r="Q213" i="42"/>
  <c r="Q212" i="42"/>
  <c r="N213" i="42"/>
  <c r="D88" i="2" s="1"/>
  <c r="Q211" i="42"/>
  <c r="N212" i="42"/>
  <c r="D87" i="2" s="1"/>
  <c r="Q210" i="42"/>
  <c r="N211" i="42"/>
  <c r="D86" i="2" s="1"/>
  <c r="Q209" i="42"/>
  <c r="N210" i="42"/>
  <c r="D85" i="2" s="1"/>
  <c r="Q208" i="42"/>
  <c r="N209" i="42"/>
  <c r="D84" i="2" s="1"/>
  <c r="Q207" i="42"/>
  <c r="N208" i="42"/>
  <c r="D83" i="2" s="1"/>
  <c r="Q206" i="42"/>
  <c r="N207" i="42"/>
  <c r="D82" i="2" s="1"/>
  <c r="Q205" i="42"/>
  <c r="N206" i="42"/>
  <c r="D81" i="2" s="1"/>
  <c r="B205" i="42"/>
  <c r="D13" i="2" s="1"/>
  <c r="Q204" i="42"/>
  <c r="N205" i="42"/>
  <c r="D80" i="2" s="1"/>
  <c r="C204" i="42"/>
  <c r="D30" i="2" s="1"/>
  <c r="B204" i="42"/>
  <c r="D12" i="2" s="1"/>
  <c r="Q203" i="42"/>
  <c r="N204" i="42"/>
  <c r="D79" i="2" s="1"/>
  <c r="L203" i="42"/>
  <c r="D36" i="2" s="1"/>
  <c r="C203" i="42"/>
  <c r="D29" i="2" s="1"/>
  <c r="B203" i="42"/>
  <c r="D11" i="2" s="1"/>
  <c r="Z202" i="42"/>
  <c r="D142" i="2" s="1"/>
  <c r="Q202" i="42"/>
  <c r="O202" i="42"/>
  <c r="D94" i="2" s="1"/>
  <c r="N203" i="42"/>
  <c r="D78" i="2" s="1"/>
  <c r="L202" i="42"/>
  <c r="D35" i="2" s="1"/>
  <c r="C202" i="42"/>
  <c r="D28" i="2" s="1"/>
  <c r="B202" i="42"/>
  <c r="D10" i="2" s="1"/>
  <c r="AF201" i="42"/>
  <c r="D167" i="2" s="1"/>
  <c r="AE201" i="42"/>
  <c r="D162" i="2" s="1"/>
  <c r="AD201" i="42"/>
  <c r="D157" i="2" s="1"/>
  <c r="AC201" i="42"/>
  <c r="D152" i="2" s="1"/>
  <c r="AB201" i="42"/>
  <c r="D147" i="2" s="1"/>
  <c r="Z201" i="42"/>
  <c r="D141" i="2" s="1"/>
  <c r="Y201" i="42"/>
  <c r="D136" i="2" s="1"/>
  <c r="X201" i="42"/>
  <c r="D131" i="2" s="1"/>
  <c r="W201" i="42"/>
  <c r="D126" i="2" s="1"/>
  <c r="V201" i="42"/>
  <c r="D121" i="2" s="1"/>
  <c r="T201" i="42"/>
  <c r="D99" i="2" s="1"/>
  <c r="S201" i="42"/>
  <c r="D71" i="2" s="1"/>
  <c r="R201" i="42"/>
  <c r="D66" i="2" s="1"/>
  <c r="Q201" i="42"/>
  <c r="O201" i="42"/>
  <c r="D93" i="2" s="1"/>
  <c r="N202" i="42"/>
  <c r="D77" i="2" s="1"/>
  <c r="M201" i="42"/>
  <c r="D47" i="2" s="1"/>
  <c r="L201" i="42"/>
  <c r="D34" i="2" s="1"/>
  <c r="C201" i="42"/>
  <c r="D27" i="2" s="1"/>
  <c r="B201" i="42"/>
  <c r="D9" i="2" s="1"/>
  <c r="AF200" i="42"/>
  <c r="D166" i="2" s="1"/>
  <c r="AE200" i="42"/>
  <c r="D161" i="2" s="1"/>
  <c r="AD200" i="42"/>
  <c r="D156" i="2" s="1"/>
  <c r="AC200" i="42"/>
  <c r="D151" i="2" s="1"/>
  <c r="AB200" i="42"/>
  <c r="D146" i="2" s="1"/>
  <c r="Z200" i="42"/>
  <c r="D140" i="2" s="1"/>
  <c r="Y200" i="42"/>
  <c r="D135" i="2" s="1"/>
  <c r="X200" i="42"/>
  <c r="D130" i="2" s="1"/>
  <c r="W200" i="42"/>
  <c r="D125" i="2" s="1"/>
  <c r="V200" i="42"/>
  <c r="D120" i="2" s="1"/>
  <c r="T200" i="42"/>
  <c r="D98" i="2" s="1"/>
  <c r="S200" i="42"/>
  <c r="D70" i="2" s="1"/>
  <c r="R200" i="42"/>
  <c r="D65" i="2" s="1"/>
  <c r="Q200" i="42"/>
  <c r="O200" i="42"/>
  <c r="D92" i="2" s="1"/>
  <c r="M200" i="42"/>
  <c r="D46" i="2" s="1"/>
  <c r="L200" i="42"/>
  <c r="D33" i="2" s="1"/>
  <c r="C200" i="42"/>
  <c r="D26" i="2" s="1"/>
  <c r="B200" i="42"/>
  <c r="D8" i="2" s="1"/>
  <c r="AF199" i="42"/>
  <c r="D165" i="2" s="1"/>
  <c r="AE199" i="42"/>
  <c r="D160" i="2" s="1"/>
  <c r="AD199" i="42"/>
  <c r="D155" i="2" s="1"/>
  <c r="AC199" i="42"/>
  <c r="D150" i="2" s="1"/>
  <c r="AB199" i="42"/>
  <c r="D145" i="2" s="1"/>
  <c r="Z199" i="42"/>
  <c r="D139" i="2" s="1"/>
  <c r="Y199" i="42"/>
  <c r="D134" i="2" s="1"/>
  <c r="X199" i="42"/>
  <c r="D129" i="2" s="1"/>
  <c r="W199" i="42"/>
  <c r="D124" i="2" s="1"/>
  <c r="V199" i="42"/>
  <c r="D119" i="2" s="1"/>
  <c r="T199" i="42"/>
  <c r="D97" i="2" s="1"/>
  <c r="S199" i="42"/>
  <c r="D69" i="2" s="1"/>
  <c r="R199" i="42"/>
  <c r="D64" i="2" s="1"/>
  <c r="Q199" i="42"/>
  <c r="O199" i="42"/>
  <c r="D91" i="2" s="1"/>
  <c r="N199" i="42"/>
  <c r="D74" i="2" s="1"/>
  <c r="M199" i="42"/>
  <c r="D45" i="2" s="1"/>
  <c r="L199" i="42"/>
  <c r="D32" i="2" s="1"/>
  <c r="C199" i="42"/>
  <c r="D25" i="2" s="1"/>
  <c r="B199" i="42"/>
  <c r="D7" i="2" s="1"/>
  <c r="A199" i="42"/>
  <c r="D4" i="2" s="1"/>
  <c r="P196" i="42"/>
  <c r="K196" i="42"/>
  <c r="I196" i="42"/>
  <c r="F196" i="42"/>
  <c r="P195" i="42"/>
  <c r="K195" i="42"/>
  <c r="I195" i="42"/>
  <c r="F195" i="42"/>
  <c r="P194" i="42"/>
  <c r="K194" i="42"/>
  <c r="I194" i="42"/>
  <c r="F194" i="42"/>
  <c r="P193" i="42"/>
  <c r="K193" i="42"/>
  <c r="I193" i="42"/>
  <c r="F193" i="42"/>
  <c r="P192" i="42"/>
  <c r="K192" i="42"/>
  <c r="I192" i="42"/>
  <c r="F192" i="42"/>
  <c r="P191" i="42"/>
  <c r="K191" i="42"/>
  <c r="I191" i="42"/>
  <c r="F191" i="42"/>
  <c r="P190" i="42"/>
  <c r="K190" i="42"/>
  <c r="I190" i="42"/>
  <c r="F190" i="42"/>
  <c r="P189" i="42"/>
  <c r="K189" i="42"/>
  <c r="I189" i="42"/>
  <c r="F189" i="42"/>
  <c r="P188" i="42"/>
  <c r="K188" i="42"/>
  <c r="I188" i="42"/>
  <c r="F188" i="42"/>
  <c r="P187" i="42"/>
  <c r="K187" i="42"/>
  <c r="I187" i="42"/>
  <c r="F187" i="42"/>
  <c r="P186" i="42"/>
  <c r="K186" i="42"/>
  <c r="I186" i="42"/>
  <c r="F186" i="42"/>
  <c r="P185" i="42"/>
  <c r="K185" i="42"/>
  <c r="I185" i="42"/>
  <c r="F185" i="42"/>
  <c r="P184" i="42"/>
  <c r="K184" i="42"/>
  <c r="I184" i="42"/>
  <c r="F184" i="42"/>
  <c r="P183" i="42"/>
  <c r="K183" i="42"/>
  <c r="I183" i="42"/>
  <c r="F183" i="42"/>
  <c r="P182" i="42"/>
  <c r="K182" i="42"/>
  <c r="I182" i="42"/>
  <c r="F182" i="42"/>
  <c r="P181" i="42"/>
  <c r="K181" i="42"/>
  <c r="I181" i="42"/>
  <c r="F181" i="42"/>
  <c r="P180" i="42"/>
  <c r="K180" i="42"/>
  <c r="I180" i="42"/>
  <c r="F180" i="42"/>
  <c r="P179" i="42"/>
  <c r="K179" i="42"/>
  <c r="I179" i="42"/>
  <c r="F179" i="42"/>
  <c r="P178" i="42"/>
  <c r="K178" i="42"/>
  <c r="I178" i="42"/>
  <c r="F178" i="42"/>
  <c r="P177" i="42"/>
  <c r="K177" i="42"/>
  <c r="I177" i="42"/>
  <c r="F177" i="42"/>
  <c r="P176" i="42"/>
  <c r="K176" i="42"/>
  <c r="I176" i="42"/>
  <c r="F176" i="42"/>
  <c r="P175" i="42"/>
  <c r="K175" i="42"/>
  <c r="I175" i="42"/>
  <c r="F175" i="42"/>
  <c r="P174" i="42"/>
  <c r="K174" i="42"/>
  <c r="I174" i="42"/>
  <c r="F174" i="42"/>
  <c r="P173" i="42"/>
  <c r="K173" i="42"/>
  <c r="I173" i="42"/>
  <c r="F173" i="42"/>
  <c r="P172" i="42"/>
  <c r="K172" i="42"/>
  <c r="I172" i="42"/>
  <c r="F172" i="42"/>
  <c r="P171" i="42"/>
  <c r="K171" i="42"/>
  <c r="I171" i="42"/>
  <c r="F171" i="42"/>
  <c r="P170" i="42"/>
  <c r="K170" i="42"/>
  <c r="I170" i="42"/>
  <c r="F170" i="42"/>
  <c r="P169" i="42"/>
  <c r="K169" i="42"/>
  <c r="I169" i="42"/>
  <c r="F169" i="42"/>
  <c r="P168" i="42"/>
  <c r="K168" i="42"/>
  <c r="I168" i="42"/>
  <c r="F168" i="42"/>
  <c r="P167" i="42"/>
  <c r="K167" i="42"/>
  <c r="I167" i="42"/>
  <c r="F167" i="42"/>
  <c r="P166" i="42"/>
  <c r="K166" i="42"/>
  <c r="I166" i="42"/>
  <c r="F166" i="42"/>
  <c r="P165" i="42"/>
  <c r="K165" i="42"/>
  <c r="I165" i="42"/>
  <c r="F165" i="42"/>
  <c r="P164" i="42"/>
  <c r="K164" i="42"/>
  <c r="I164" i="42"/>
  <c r="F164" i="42"/>
  <c r="P163" i="42"/>
  <c r="K163" i="42"/>
  <c r="I163" i="42"/>
  <c r="F163" i="42"/>
  <c r="P162" i="42"/>
  <c r="K162" i="42"/>
  <c r="I162" i="42"/>
  <c r="F162" i="42"/>
  <c r="P161" i="42"/>
  <c r="K161" i="42"/>
  <c r="I161" i="42"/>
  <c r="F161" i="42"/>
  <c r="P160" i="42"/>
  <c r="K160" i="42"/>
  <c r="I160" i="42"/>
  <c r="F160" i="42"/>
  <c r="P159" i="42"/>
  <c r="K159" i="42"/>
  <c r="I159" i="42"/>
  <c r="F159" i="42"/>
  <c r="P158" i="42"/>
  <c r="K158" i="42"/>
  <c r="I158" i="42"/>
  <c r="F158" i="42"/>
  <c r="P157" i="42"/>
  <c r="K157" i="42"/>
  <c r="I157" i="42"/>
  <c r="F157" i="42"/>
  <c r="P156" i="42"/>
  <c r="K156" i="42"/>
  <c r="I156" i="42"/>
  <c r="F156" i="42"/>
  <c r="P155" i="42"/>
  <c r="K155" i="42"/>
  <c r="I155" i="42"/>
  <c r="F155" i="42"/>
  <c r="P154" i="42"/>
  <c r="K154" i="42"/>
  <c r="I154" i="42"/>
  <c r="F154" i="42"/>
  <c r="P153" i="42"/>
  <c r="K153" i="42"/>
  <c r="I153" i="42"/>
  <c r="F153" i="42"/>
  <c r="P152" i="42"/>
  <c r="K152" i="42"/>
  <c r="I152" i="42"/>
  <c r="F152" i="42"/>
  <c r="P151" i="42"/>
  <c r="K151" i="42"/>
  <c r="I151" i="42"/>
  <c r="F151" i="42"/>
  <c r="P150" i="42"/>
  <c r="K150" i="42"/>
  <c r="I150" i="42"/>
  <c r="F150" i="42"/>
  <c r="P149" i="42"/>
  <c r="K149" i="42"/>
  <c r="I149" i="42"/>
  <c r="F149" i="42"/>
  <c r="P148" i="42"/>
  <c r="K148" i="42"/>
  <c r="I148" i="42"/>
  <c r="F148" i="42"/>
  <c r="P147" i="42"/>
  <c r="K147" i="42"/>
  <c r="I147" i="42"/>
  <c r="F147" i="42"/>
  <c r="P146" i="42"/>
  <c r="K146" i="42"/>
  <c r="I146" i="42"/>
  <c r="F146" i="42"/>
  <c r="P145" i="42"/>
  <c r="K145" i="42"/>
  <c r="I145" i="42"/>
  <c r="F145" i="42"/>
  <c r="P144" i="42"/>
  <c r="K144" i="42"/>
  <c r="I144" i="42"/>
  <c r="F144" i="42"/>
  <c r="P143" i="42"/>
  <c r="K143" i="42"/>
  <c r="I143" i="42"/>
  <c r="F143" i="42"/>
  <c r="P142" i="42"/>
  <c r="K142" i="42"/>
  <c r="I142" i="42"/>
  <c r="F142" i="42"/>
  <c r="P141" i="42"/>
  <c r="K141" i="42"/>
  <c r="I141" i="42"/>
  <c r="F141" i="42"/>
  <c r="P140" i="42"/>
  <c r="K140" i="42"/>
  <c r="I140" i="42"/>
  <c r="F140" i="42"/>
  <c r="P139" i="42"/>
  <c r="K139" i="42"/>
  <c r="I139" i="42"/>
  <c r="F139" i="42"/>
  <c r="P138" i="42"/>
  <c r="K138" i="42"/>
  <c r="I138" i="42"/>
  <c r="F138" i="42"/>
  <c r="P137" i="42"/>
  <c r="K137" i="42"/>
  <c r="I137" i="42"/>
  <c r="F137" i="42"/>
  <c r="P136" i="42"/>
  <c r="K136" i="42"/>
  <c r="I136" i="42"/>
  <c r="F136" i="42"/>
  <c r="P135" i="42"/>
  <c r="K135" i="42"/>
  <c r="I135" i="42"/>
  <c r="F135" i="42"/>
  <c r="P134" i="42"/>
  <c r="K134" i="42"/>
  <c r="I134" i="42"/>
  <c r="F134" i="42"/>
  <c r="P133" i="42"/>
  <c r="K133" i="42"/>
  <c r="I133" i="42"/>
  <c r="F133" i="42"/>
  <c r="P132" i="42"/>
  <c r="K132" i="42"/>
  <c r="I132" i="42"/>
  <c r="F132" i="42"/>
  <c r="P131" i="42"/>
  <c r="K131" i="42"/>
  <c r="I131" i="42"/>
  <c r="F131" i="42"/>
  <c r="P130" i="42"/>
  <c r="K130" i="42"/>
  <c r="I130" i="42"/>
  <c r="F130" i="42"/>
  <c r="P129" i="42"/>
  <c r="K129" i="42"/>
  <c r="I129" i="42"/>
  <c r="F129" i="42"/>
  <c r="P128" i="42"/>
  <c r="K128" i="42"/>
  <c r="I128" i="42"/>
  <c r="F128" i="42"/>
  <c r="P127" i="42"/>
  <c r="K127" i="42"/>
  <c r="I127" i="42"/>
  <c r="F127" i="42"/>
  <c r="P126" i="42"/>
  <c r="K126" i="42"/>
  <c r="I126" i="42"/>
  <c r="F126" i="42"/>
  <c r="P125" i="42"/>
  <c r="K125" i="42"/>
  <c r="I125" i="42"/>
  <c r="F125" i="42"/>
  <c r="P124" i="42"/>
  <c r="K124" i="42"/>
  <c r="I124" i="42"/>
  <c r="F124" i="42"/>
  <c r="P123" i="42"/>
  <c r="K123" i="42"/>
  <c r="I123" i="42"/>
  <c r="F123" i="42"/>
  <c r="P122" i="42"/>
  <c r="K122" i="42"/>
  <c r="I122" i="42"/>
  <c r="F122" i="42"/>
  <c r="P121" i="42"/>
  <c r="K121" i="42"/>
  <c r="I121" i="42"/>
  <c r="F121" i="42"/>
  <c r="P120" i="42"/>
  <c r="K120" i="42"/>
  <c r="I120" i="42"/>
  <c r="F120" i="42"/>
  <c r="P119" i="42"/>
  <c r="K119" i="42"/>
  <c r="I119" i="42"/>
  <c r="F119" i="42"/>
  <c r="P118" i="42"/>
  <c r="K118" i="42"/>
  <c r="I118" i="42"/>
  <c r="F118" i="42"/>
  <c r="P117" i="42"/>
  <c r="K117" i="42"/>
  <c r="I117" i="42"/>
  <c r="F117" i="42"/>
  <c r="P116" i="42"/>
  <c r="K116" i="42"/>
  <c r="I116" i="42"/>
  <c r="F116" i="42"/>
  <c r="P115" i="42"/>
  <c r="K115" i="42"/>
  <c r="I115" i="42"/>
  <c r="F115" i="42"/>
  <c r="P114" i="42"/>
  <c r="K114" i="42"/>
  <c r="I114" i="42"/>
  <c r="F114" i="42"/>
  <c r="P113" i="42"/>
  <c r="K113" i="42"/>
  <c r="I113" i="42"/>
  <c r="F113" i="42"/>
  <c r="P112" i="42"/>
  <c r="K112" i="42"/>
  <c r="I112" i="42"/>
  <c r="F112" i="42"/>
  <c r="P111" i="42"/>
  <c r="K111" i="42"/>
  <c r="I111" i="42"/>
  <c r="F111" i="42"/>
  <c r="P110" i="42"/>
  <c r="K110" i="42"/>
  <c r="I110" i="42"/>
  <c r="F110" i="42"/>
  <c r="P109" i="42"/>
  <c r="K109" i="42"/>
  <c r="I109" i="42"/>
  <c r="F109" i="42"/>
  <c r="P108" i="42"/>
  <c r="K108" i="42"/>
  <c r="I108" i="42"/>
  <c r="F108" i="42"/>
  <c r="P107" i="42"/>
  <c r="K107" i="42"/>
  <c r="I107" i="42"/>
  <c r="F107" i="42"/>
  <c r="P106" i="42"/>
  <c r="K106" i="42"/>
  <c r="I106" i="42"/>
  <c r="F106" i="42"/>
  <c r="P105" i="42"/>
  <c r="K105" i="42"/>
  <c r="I105" i="42"/>
  <c r="F105" i="42"/>
  <c r="P104" i="42"/>
  <c r="K104" i="42"/>
  <c r="I104" i="42"/>
  <c r="F104" i="42"/>
  <c r="P103" i="42"/>
  <c r="K103" i="42"/>
  <c r="I103" i="42"/>
  <c r="F103" i="42"/>
  <c r="P102" i="42"/>
  <c r="K102" i="42"/>
  <c r="I102" i="42"/>
  <c r="F102" i="42"/>
  <c r="P101" i="42"/>
  <c r="K101" i="42"/>
  <c r="I101" i="42"/>
  <c r="F101" i="42"/>
  <c r="P100" i="42"/>
  <c r="K100" i="42"/>
  <c r="I100" i="42"/>
  <c r="F100" i="42"/>
  <c r="P99" i="42"/>
  <c r="K99" i="42"/>
  <c r="I99" i="42"/>
  <c r="F99" i="42"/>
  <c r="P98" i="42"/>
  <c r="K98" i="42"/>
  <c r="I98" i="42"/>
  <c r="F98" i="42"/>
  <c r="P97" i="42"/>
  <c r="K97" i="42"/>
  <c r="I97" i="42"/>
  <c r="F97" i="42"/>
  <c r="P96" i="42"/>
  <c r="K96" i="42"/>
  <c r="I96" i="42"/>
  <c r="F96" i="42"/>
  <c r="P95" i="42"/>
  <c r="K95" i="42"/>
  <c r="I95" i="42"/>
  <c r="F95" i="42"/>
  <c r="P94" i="42"/>
  <c r="K94" i="42"/>
  <c r="I94" i="42"/>
  <c r="F94" i="42"/>
  <c r="P93" i="42"/>
  <c r="K93" i="42"/>
  <c r="I93" i="42"/>
  <c r="F93" i="42"/>
  <c r="P92" i="42"/>
  <c r="K92" i="42"/>
  <c r="I92" i="42"/>
  <c r="F92" i="42"/>
  <c r="P91" i="42"/>
  <c r="K91" i="42"/>
  <c r="I91" i="42"/>
  <c r="F91" i="42"/>
  <c r="P90" i="42"/>
  <c r="K90" i="42"/>
  <c r="I90" i="42"/>
  <c r="F90" i="42"/>
  <c r="P89" i="42"/>
  <c r="K89" i="42"/>
  <c r="I89" i="42"/>
  <c r="F89" i="42"/>
  <c r="P88" i="42"/>
  <c r="K88" i="42"/>
  <c r="I88" i="42"/>
  <c r="F88" i="42"/>
  <c r="P87" i="42"/>
  <c r="K87" i="42"/>
  <c r="I87" i="42"/>
  <c r="F87" i="42"/>
  <c r="P86" i="42"/>
  <c r="K86" i="42"/>
  <c r="I86" i="42"/>
  <c r="F86" i="42"/>
  <c r="P85" i="42"/>
  <c r="K85" i="42"/>
  <c r="I85" i="42"/>
  <c r="F85" i="42"/>
  <c r="P84" i="42"/>
  <c r="K84" i="42"/>
  <c r="I84" i="42"/>
  <c r="F84" i="42"/>
  <c r="P83" i="42"/>
  <c r="K83" i="42"/>
  <c r="I83" i="42"/>
  <c r="F83" i="42"/>
  <c r="P82" i="42"/>
  <c r="K82" i="42"/>
  <c r="I82" i="42"/>
  <c r="F82" i="42"/>
  <c r="P81" i="42"/>
  <c r="K81" i="42"/>
  <c r="I81" i="42"/>
  <c r="F81" i="42"/>
  <c r="P80" i="42"/>
  <c r="K80" i="42"/>
  <c r="I80" i="42"/>
  <c r="F80" i="42"/>
  <c r="P79" i="42"/>
  <c r="K79" i="42"/>
  <c r="I79" i="42"/>
  <c r="F79" i="42"/>
  <c r="P78" i="42"/>
  <c r="K78" i="42"/>
  <c r="I78" i="42"/>
  <c r="F78" i="42"/>
  <c r="P77" i="42"/>
  <c r="K77" i="42"/>
  <c r="I77" i="42"/>
  <c r="F77" i="42"/>
  <c r="P76" i="42"/>
  <c r="K76" i="42"/>
  <c r="I76" i="42"/>
  <c r="F76" i="42"/>
  <c r="P75" i="42"/>
  <c r="K75" i="42"/>
  <c r="I75" i="42"/>
  <c r="F75" i="42"/>
  <c r="P74" i="42"/>
  <c r="K74" i="42"/>
  <c r="I74" i="42"/>
  <c r="F74" i="42"/>
  <c r="P73" i="42"/>
  <c r="K73" i="42"/>
  <c r="I73" i="42"/>
  <c r="F73" i="42"/>
  <c r="P72" i="42"/>
  <c r="K72" i="42"/>
  <c r="I72" i="42"/>
  <c r="F72" i="42"/>
  <c r="P71" i="42"/>
  <c r="K71" i="42"/>
  <c r="I71" i="42"/>
  <c r="F71" i="42"/>
  <c r="P70" i="42"/>
  <c r="K70" i="42"/>
  <c r="I70" i="42"/>
  <c r="F70" i="42"/>
  <c r="P69" i="42"/>
  <c r="K69" i="42"/>
  <c r="I69" i="42"/>
  <c r="F69" i="42"/>
  <c r="P68" i="42"/>
  <c r="K68" i="42"/>
  <c r="I68" i="42"/>
  <c r="F68" i="42"/>
  <c r="P67" i="42"/>
  <c r="K67" i="42"/>
  <c r="I67" i="42"/>
  <c r="F67" i="42"/>
  <c r="P66" i="42"/>
  <c r="K66" i="42"/>
  <c r="I66" i="42"/>
  <c r="F66" i="42"/>
  <c r="P65" i="42"/>
  <c r="K65" i="42"/>
  <c r="I65" i="42"/>
  <c r="F65" i="42"/>
  <c r="P64" i="42"/>
  <c r="K64" i="42"/>
  <c r="I64" i="42"/>
  <c r="F64" i="42"/>
  <c r="P63" i="42"/>
  <c r="K63" i="42"/>
  <c r="I63" i="42"/>
  <c r="F63" i="42"/>
  <c r="P62" i="42"/>
  <c r="K62" i="42"/>
  <c r="I62" i="42"/>
  <c r="F62" i="42"/>
  <c r="P61" i="42"/>
  <c r="K61" i="42"/>
  <c r="I61" i="42"/>
  <c r="F61" i="42"/>
  <c r="P60" i="42"/>
  <c r="K60" i="42"/>
  <c r="I60" i="42"/>
  <c r="F60" i="42"/>
  <c r="P59" i="42"/>
  <c r="K59" i="42"/>
  <c r="I59" i="42"/>
  <c r="F59" i="42"/>
  <c r="P58" i="42"/>
  <c r="K58" i="42"/>
  <c r="I58" i="42"/>
  <c r="F58" i="42"/>
  <c r="P57" i="42"/>
  <c r="K57" i="42"/>
  <c r="I57" i="42"/>
  <c r="F57" i="42"/>
  <c r="P56" i="42"/>
  <c r="K56" i="42"/>
  <c r="I56" i="42"/>
  <c r="F56" i="42"/>
  <c r="P55" i="42"/>
  <c r="K55" i="42"/>
  <c r="I55" i="42"/>
  <c r="F55" i="42"/>
  <c r="P54" i="42"/>
  <c r="K54" i="42"/>
  <c r="I54" i="42"/>
  <c r="F54" i="42"/>
  <c r="P53" i="42"/>
  <c r="K53" i="42"/>
  <c r="I53" i="42"/>
  <c r="F53" i="42"/>
  <c r="P52" i="42"/>
  <c r="K52" i="42"/>
  <c r="I52" i="42"/>
  <c r="F52" i="42"/>
  <c r="P51" i="42"/>
  <c r="K51" i="42"/>
  <c r="I51" i="42"/>
  <c r="F51" i="42"/>
  <c r="P50" i="42"/>
  <c r="K50" i="42"/>
  <c r="I50" i="42"/>
  <c r="F50" i="42"/>
  <c r="P49" i="42"/>
  <c r="K49" i="42"/>
  <c r="I49" i="42"/>
  <c r="F49" i="42"/>
  <c r="P48" i="42"/>
  <c r="K48" i="42"/>
  <c r="I48" i="42"/>
  <c r="F48" i="42"/>
  <c r="P47" i="42"/>
  <c r="K47" i="42"/>
  <c r="I47" i="42"/>
  <c r="F47" i="42"/>
  <c r="P46" i="42"/>
  <c r="K46" i="42"/>
  <c r="I46" i="42"/>
  <c r="F46" i="42"/>
  <c r="P45" i="42"/>
  <c r="K45" i="42"/>
  <c r="I45" i="42"/>
  <c r="F45" i="42"/>
  <c r="P44" i="42"/>
  <c r="K44" i="42"/>
  <c r="I44" i="42"/>
  <c r="F44" i="42"/>
  <c r="P43" i="42"/>
  <c r="K43" i="42"/>
  <c r="I43" i="42"/>
  <c r="F43" i="42"/>
  <c r="P42" i="42"/>
  <c r="K42" i="42"/>
  <c r="I42" i="42"/>
  <c r="F42" i="42"/>
  <c r="P41" i="42"/>
  <c r="K41" i="42"/>
  <c r="I41" i="42"/>
  <c r="F41" i="42"/>
  <c r="P40" i="42"/>
  <c r="K40" i="42"/>
  <c r="I40" i="42"/>
  <c r="F40" i="42"/>
  <c r="P39" i="42"/>
  <c r="K39" i="42"/>
  <c r="I39" i="42"/>
  <c r="F39" i="42"/>
  <c r="P38" i="42"/>
  <c r="K38" i="42"/>
  <c r="I38" i="42"/>
  <c r="F38" i="42"/>
  <c r="P37" i="42"/>
  <c r="K37" i="42"/>
  <c r="I37" i="42"/>
  <c r="F37" i="42"/>
  <c r="P36" i="42"/>
  <c r="K36" i="42"/>
  <c r="I36" i="42"/>
  <c r="F36" i="42"/>
  <c r="P35" i="42"/>
  <c r="K35" i="42"/>
  <c r="I35" i="42"/>
  <c r="F35" i="42"/>
  <c r="P34" i="42"/>
  <c r="K34" i="42"/>
  <c r="I34" i="42"/>
  <c r="F34" i="42"/>
  <c r="P33" i="42"/>
  <c r="K33" i="42"/>
  <c r="I33" i="42"/>
  <c r="F33" i="42"/>
  <c r="P32" i="42"/>
  <c r="K32" i="42"/>
  <c r="I32" i="42"/>
  <c r="F32" i="42"/>
  <c r="P31" i="42"/>
  <c r="K31" i="42"/>
  <c r="I31" i="42"/>
  <c r="F31" i="42"/>
  <c r="P30" i="42"/>
  <c r="K30" i="42"/>
  <c r="I30" i="42"/>
  <c r="F30" i="42"/>
  <c r="P29" i="42"/>
  <c r="K29" i="42"/>
  <c r="I29" i="42"/>
  <c r="F29" i="42"/>
  <c r="P28" i="42"/>
  <c r="K28" i="42"/>
  <c r="I28" i="42"/>
  <c r="F28" i="42"/>
  <c r="P27" i="42"/>
  <c r="K27" i="42"/>
  <c r="I27" i="42"/>
  <c r="F27" i="42"/>
  <c r="P26" i="42"/>
  <c r="K26" i="42"/>
  <c r="I26" i="42"/>
  <c r="F26" i="42"/>
  <c r="P25" i="42"/>
  <c r="K25" i="42"/>
  <c r="I25" i="42"/>
  <c r="F25" i="42"/>
  <c r="P24" i="42"/>
  <c r="K24" i="42"/>
  <c r="I24" i="42"/>
  <c r="F24" i="42"/>
  <c r="P23" i="42"/>
  <c r="K23" i="42"/>
  <c r="I23" i="42"/>
  <c r="F23" i="42"/>
  <c r="P22" i="42"/>
  <c r="K22" i="42"/>
  <c r="I22" i="42"/>
  <c r="F22" i="42"/>
  <c r="P21" i="42"/>
  <c r="K21" i="42"/>
  <c r="I21" i="42"/>
  <c r="F21" i="42"/>
  <c r="P20" i="42"/>
  <c r="K20" i="42"/>
  <c r="I20" i="42"/>
  <c r="F20" i="42"/>
  <c r="P19" i="42"/>
  <c r="K19" i="42"/>
  <c r="I19" i="42"/>
  <c r="F19" i="42"/>
  <c r="P18" i="42"/>
  <c r="K18" i="42"/>
  <c r="I18" i="42"/>
  <c r="F18" i="42"/>
  <c r="P17" i="42"/>
  <c r="K17" i="42"/>
  <c r="I17" i="42"/>
  <c r="F17" i="42"/>
  <c r="P16" i="42"/>
  <c r="K16" i="42"/>
  <c r="I16" i="42"/>
  <c r="F16" i="42"/>
  <c r="P15" i="42"/>
  <c r="K15" i="42"/>
  <c r="I15" i="42"/>
  <c r="F15" i="42"/>
  <c r="P14" i="42"/>
  <c r="K14" i="42"/>
  <c r="I14" i="42"/>
  <c r="F14" i="42"/>
  <c r="P13" i="42"/>
  <c r="K13" i="42"/>
  <c r="I13" i="42"/>
  <c r="F13" i="42"/>
  <c r="P12" i="42"/>
  <c r="K12" i="42"/>
  <c r="I12" i="42"/>
  <c r="F12" i="42"/>
  <c r="P11" i="42"/>
  <c r="K11" i="42"/>
  <c r="I11" i="42"/>
  <c r="F11" i="42"/>
  <c r="P10" i="42"/>
  <c r="K10" i="42"/>
  <c r="I10" i="42"/>
  <c r="F10" i="42"/>
  <c r="P9" i="42"/>
  <c r="K9" i="42"/>
  <c r="I9" i="42"/>
  <c r="F9" i="42"/>
  <c r="K3" i="42"/>
  <c r="F3" i="42"/>
  <c r="K2" i="42"/>
  <c r="F2" i="42"/>
  <c r="Q218" i="41"/>
  <c r="Q217" i="41"/>
  <c r="Q216" i="41"/>
  <c r="N217" i="41"/>
  <c r="E88" i="2" s="1"/>
  <c r="Q215" i="41"/>
  <c r="N216" i="41"/>
  <c r="E87" i="2" s="1"/>
  <c r="Q214" i="41"/>
  <c r="N215" i="41"/>
  <c r="E86" i="2" s="1"/>
  <c r="Q213" i="41"/>
  <c r="N214" i="41"/>
  <c r="E85" i="2" s="1"/>
  <c r="Q212" i="41"/>
  <c r="N213" i="41"/>
  <c r="E84" i="2" s="1"/>
  <c r="Q211" i="41"/>
  <c r="N212" i="41"/>
  <c r="E83" i="2" s="1"/>
  <c r="Q210" i="41"/>
  <c r="N211" i="41"/>
  <c r="E82" i="2" s="1"/>
  <c r="Q209" i="41"/>
  <c r="N210" i="41"/>
  <c r="E81" i="2" s="1"/>
  <c r="B209" i="41"/>
  <c r="E13" i="2" s="1"/>
  <c r="Q208" i="41"/>
  <c r="C208" i="41"/>
  <c r="E30" i="2" s="1"/>
  <c r="B208" i="41"/>
  <c r="E12" i="2" s="1"/>
  <c r="Q207" i="41"/>
  <c r="N208" i="41"/>
  <c r="E79" i="2" s="1"/>
  <c r="L207" i="41"/>
  <c r="E36" i="2" s="1"/>
  <c r="C207" i="41"/>
  <c r="E29" i="2" s="1"/>
  <c r="B207" i="41"/>
  <c r="E11" i="2" s="1"/>
  <c r="Z206" i="41"/>
  <c r="E142" i="2" s="1"/>
  <c r="Q206" i="41"/>
  <c r="O206" i="41"/>
  <c r="E94" i="2" s="1"/>
  <c r="N207" i="41"/>
  <c r="E78" i="2" s="1"/>
  <c r="L206" i="41"/>
  <c r="E35" i="2" s="1"/>
  <c r="C206" i="41"/>
  <c r="E28" i="2" s="1"/>
  <c r="B206" i="41"/>
  <c r="E10" i="2" s="1"/>
  <c r="AF205" i="41"/>
  <c r="E167" i="2" s="1"/>
  <c r="AE205" i="41"/>
  <c r="E162" i="2" s="1"/>
  <c r="AD205" i="41"/>
  <c r="E157" i="2" s="1"/>
  <c r="AC205" i="41"/>
  <c r="E152" i="2" s="1"/>
  <c r="AB205" i="41"/>
  <c r="E147" i="2" s="1"/>
  <c r="Z205" i="41"/>
  <c r="E141" i="2" s="1"/>
  <c r="Y205" i="41"/>
  <c r="E136" i="2" s="1"/>
  <c r="X205" i="41"/>
  <c r="E131" i="2" s="1"/>
  <c r="W205" i="41"/>
  <c r="E126" i="2" s="1"/>
  <c r="V205" i="41"/>
  <c r="E121" i="2" s="1"/>
  <c r="T205" i="41"/>
  <c r="E99" i="2" s="1"/>
  <c r="S205" i="41"/>
  <c r="E71" i="2" s="1"/>
  <c r="R205" i="41"/>
  <c r="E66" i="2" s="1"/>
  <c r="Q205" i="41"/>
  <c r="O205" i="41"/>
  <c r="E93" i="2" s="1"/>
  <c r="N206" i="41"/>
  <c r="E77" i="2" s="1"/>
  <c r="M205" i="41"/>
  <c r="E47" i="2" s="1"/>
  <c r="L205" i="41"/>
  <c r="E34" i="2" s="1"/>
  <c r="C205" i="41"/>
  <c r="E27" i="2" s="1"/>
  <c r="B205" i="41"/>
  <c r="E9" i="2" s="1"/>
  <c r="AF204" i="41"/>
  <c r="E166" i="2" s="1"/>
  <c r="AE204" i="41"/>
  <c r="E161" i="2" s="1"/>
  <c r="AD204" i="41"/>
  <c r="E156" i="2" s="1"/>
  <c r="AC204" i="41"/>
  <c r="E151" i="2" s="1"/>
  <c r="AB204" i="41"/>
  <c r="E146" i="2" s="1"/>
  <c r="Z204" i="41"/>
  <c r="E140" i="2" s="1"/>
  <c r="Y204" i="41"/>
  <c r="E135" i="2" s="1"/>
  <c r="X204" i="41"/>
  <c r="E130" i="2" s="1"/>
  <c r="W204" i="41"/>
  <c r="E125" i="2" s="1"/>
  <c r="V204" i="41"/>
  <c r="E120" i="2" s="1"/>
  <c r="T204" i="41"/>
  <c r="E98" i="2" s="1"/>
  <c r="S204" i="41"/>
  <c r="E70" i="2" s="1"/>
  <c r="R204" i="41"/>
  <c r="E65" i="2" s="1"/>
  <c r="Q204" i="41"/>
  <c r="O204" i="41"/>
  <c r="E92" i="2" s="1"/>
  <c r="N204" i="41"/>
  <c r="E75" i="2" s="1"/>
  <c r="G75" i="2" s="1"/>
  <c r="T75" i="2" s="1"/>
  <c r="M204" i="41"/>
  <c r="E46" i="2" s="1"/>
  <c r="L204" i="41"/>
  <c r="E33" i="2" s="1"/>
  <c r="C204" i="41"/>
  <c r="E26" i="2" s="1"/>
  <c r="B204" i="41"/>
  <c r="E8" i="2" s="1"/>
  <c r="AF203" i="41"/>
  <c r="E165" i="2" s="1"/>
  <c r="AE203" i="41"/>
  <c r="E160" i="2" s="1"/>
  <c r="AD203" i="41"/>
  <c r="E155" i="2" s="1"/>
  <c r="AC203" i="41"/>
  <c r="E150" i="2" s="1"/>
  <c r="AB203" i="41"/>
  <c r="E145" i="2" s="1"/>
  <c r="Z203" i="41"/>
  <c r="E139" i="2" s="1"/>
  <c r="Y203" i="41"/>
  <c r="E134" i="2" s="1"/>
  <c r="X203" i="41"/>
  <c r="E129" i="2" s="1"/>
  <c r="W203" i="41"/>
  <c r="E124" i="2" s="1"/>
  <c r="V203" i="41"/>
  <c r="E119" i="2" s="1"/>
  <c r="T203" i="41"/>
  <c r="E97" i="2" s="1"/>
  <c r="S203" i="41"/>
  <c r="E69" i="2" s="1"/>
  <c r="R203" i="41"/>
  <c r="E64" i="2" s="1"/>
  <c r="Q203" i="41"/>
  <c r="O203" i="41"/>
  <c r="E91" i="2" s="1"/>
  <c r="M203" i="41"/>
  <c r="E45" i="2" s="1"/>
  <c r="L203" i="41"/>
  <c r="E32" i="2" s="1"/>
  <c r="C203" i="41"/>
  <c r="E25" i="2" s="1"/>
  <c r="B203" i="41"/>
  <c r="E7" i="2" s="1"/>
  <c r="A203" i="41"/>
  <c r="E4" i="2" s="1"/>
  <c r="P200" i="41"/>
  <c r="K200" i="41"/>
  <c r="I200" i="41"/>
  <c r="F200" i="41"/>
  <c r="P199" i="41"/>
  <c r="K199" i="41"/>
  <c r="I199" i="41"/>
  <c r="F199" i="41"/>
  <c r="P198" i="41"/>
  <c r="K198" i="41"/>
  <c r="I198" i="41"/>
  <c r="F198" i="41"/>
  <c r="P197" i="41"/>
  <c r="K197" i="41"/>
  <c r="I197" i="41"/>
  <c r="F197" i="41"/>
  <c r="P196" i="41"/>
  <c r="K196" i="41"/>
  <c r="I196" i="41"/>
  <c r="F196" i="41"/>
  <c r="P195" i="41"/>
  <c r="K195" i="41"/>
  <c r="I195" i="41"/>
  <c r="F195" i="41"/>
  <c r="P194" i="41"/>
  <c r="K194" i="41"/>
  <c r="I194" i="41"/>
  <c r="F194" i="41"/>
  <c r="P193" i="41"/>
  <c r="K193" i="41"/>
  <c r="I193" i="41"/>
  <c r="F193" i="41"/>
  <c r="P192" i="41"/>
  <c r="K192" i="41"/>
  <c r="I192" i="41"/>
  <c r="F192" i="41"/>
  <c r="P191" i="41"/>
  <c r="K191" i="41"/>
  <c r="I191" i="41"/>
  <c r="F191" i="41"/>
  <c r="P190" i="41"/>
  <c r="K190" i="41"/>
  <c r="I190" i="41"/>
  <c r="P179" i="41"/>
  <c r="K179" i="41"/>
  <c r="I179" i="41"/>
  <c r="F179" i="41"/>
  <c r="P178" i="41"/>
  <c r="K178" i="41"/>
  <c r="I178" i="41"/>
  <c r="F178" i="41"/>
  <c r="P177" i="41"/>
  <c r="K177" i="41"/>
  <c r="I177" i="41"/>
  <c r="F177" i="41"/>
  <c r="P176" i="41"/>
  <c r="K176" i="41"/>
  <c r="I176" i="41"/>
  <c r="F176" i="41"/>
  <c r="P175" i="41"/>
  <c r="K175" i="41"/>
  <c r="I175" i="41"/>
  <c r="F175" i="41"/>
  <c r="P174" i="41"/>
  <c r="K174" i="41"/>
  <c r="I174" i="41"/>
  <c r="F174" i="41"/>
  <c r="P173" i="41"/>
  <c r="K173" i="41"/>
  <c r="I173" i="41"/>
  <c r="F173" i="41"/>
  <c r="P172" i="41"/>
  <c r="K172" i="41"/>
  <c r="I172" i="41"/>
  <c r="F172" i="41"/>
  <c r="P171" i="41"/>
  <c r="K171" i="41"/>
  <c r="I171" i="41"/>
  <c r="F171" i="41"/>
  <c r="P170" i="41"/>
  <c r="K170" i="41"/>
  <c r="I170" i="41"/>
  <c r="F170" i="41"/>
  <c r="P169" i="41"/>
  <c r="K169" i="41"/>
  <c r="I169" i="41"/>
  <c r="F169" i="41"/>
  <c r="P168" i="41"/>
  <c r="K168" i="41"/>
  <c r="I168" i="41"/>
  <c r="F168" i="41"/>
  <c r="P167" i="41"/>
  <c r="K167" i="41"/>
  <c r="I167" i="41"/>
  <c r="F167" i="41"/>
  <c r="P166" i="41"/>
  <c r="K166" i="41"/>
  <c r="I166" i="41"/>
  <c r="F166" i="41"/>
  <c r="P165" i="41"/>
  <c r="K165" i="41"/>
  <c r="I165" i="41"/>
  <c r="F165" i="41"/>
  <c r="P164" i="41"/>
  <c r="K164" i="41"/>
  <c r="I164" i="41"/>
  <c r="F164" i="41"/>
  <c r="P163" i="41"/>
  <c r="K163" i="41"/>
  <c r="I163" i="41"/>
  <c r="F163" i="41"/>
  <c r="P162" i="41"/>
  <c r="K162" i="41"/>
  <c r="I162" i="41"/>
  <c r="F162" i="41"/>
  <c r="P161" i="41"/>
  <c r="K161" i="41"/>
  <c r="I161" i="41"/>
  <c r="F161" i="41"/>
  <c r="P160" i="41"/>
  <c r="K160" i="41"/>
  <c r="I160" i="41"/>
  <c r="F160" i="41"/>
  <c r="P159" i="41"/>
  <c r="K159" i="41"/>
  <c r="I159" i="41"/>
  <c r="F159" i="41"/>
  <c r="P158" i="41"/>
  <c r="K158" i="41"/>
  <c r="I158" i="41"/>
  <c r="F158" i="41"/>
  <c r="P157" i="41"/>
  <c r="K157" i="41"/>
  <c r="I157" i="41"/>
  <c r="F157" i="41"/>
  <c r="P156" i="41"/>
  <c r="K156" i="41"/>
  <c r="I156" i="41"/>
  <c r="F156" i="41"/>
  <c r="P155" i="41"/>
  <c r="K155" i="41"/>
  <c r="I155" i="41"/>
  <c r="F155" i="41"/>
  <c r="P154" i="41"/>
  <c r="K154" i="41"/>
  <c r="I154" i="41"/>
  <c r="F154" i="41"/>
  <c r="P153" i="41"/>
  <c r="K153" i="41"/>
  <c r="I153" i="41"/>
  <c r="F153" i="41"/>
  <c r="P152" i="41"/>
  <c r="K152" i="41"/>
  <c r="I152" i="41"/>
  <c r="F152" i="41"/>
  <c r="P151" i="41"/>
  <c r="K151" i="41"/>
  <c r="I151" i="41"/>
  <c r="F151" i="41"/>
  <c r="P150" i="41"/>
  <c r="K150" i="41"/>
  <c r="I150" i="41"/>
  <c r="F150" i="41"/>
  <c r="P149" i="41"/>
  <c r="K149" i="41"/>
  <c r="I149" i="41"/>
  <c r="F149" i="41"/>
  <c r="P148" i="41"/>
  <c r="K148" i="41"/>
  <c r="I148" i="41"/>
  <c r="F148" i="41"/>
  <c r="P147" i="41"/>
  <c r="K147" i="41"/>
  <c r="I147" i="41"/>
  <c r="F147" i="41"/>
  <c r="P146" i="41"/>
  <c r="K146" i="41"/>
  <c r="I146" i="41"/>
  <c r="F146" i="41"/>
  <c r="P145" i="41"/>
  <c r="K145" i="41"/>
  <c r="I145" i="41"/>
  <c r="F145" i="41"/>
  <c r="P144" i="41"/>
  <c r="K144" i="41"/>
  <c r="I144" i="41"/>
  <c r="F144" i="41"/>
  <c r="P143" i="41"/>
  <c r="K143" i="41"/>
  <c r="I143" i="41"/>
  <c r="F143" i="41"/>
  <c r="P142" i="41"/>
  <c r="K142" i="41"/>
  <c r="I142" i="41"/>
  <c r="F142" i="41"/>
  <c r="P141" i="41"/>
  <c r="K141" i="41"/>
  <c r="I141" i="41"/>
  <c r="F141" i="41"/>
  <c r="P140" i="41"/>
  <c r="K140" i="41"/>
  <c r="I140" i="41"/>
  <c r="F140" i="41"/>
  <c r="P139" i="41"/>
  <c r="K139" i="41"/>
  <c r="I139" i="41"/>
  <c r="F139" i="41"/>
  <c r="P138" i="41"/>
  <c r="K138" i="41"/>
  <c r="I138" i="41"/>
  <c r="F138" i="41"/>
  <c r="P137" i="41"/>
  <c r="K137" i="41"/>
  <c r="I137" i="41"/>
  <c r="F137" i="41"/>
  <c r="P136" i="41"/>
  <c r="K136" i="41"/>
  <c r="I136" i="41"/>
  <c r="F136" i="41"/>
  <c r="P135" i="41"/>
  <c r="K135" i="41"/>
  <c r="I135" i="41"/>
  <c r="F135" i="41"/>
  <c r="P134" i="41"/>
  <c r="K134" i="41"/>
  <c r="I134" i="41"/>
  <c r="F134" i="41"/>
  <c r="P133" i="41"/>
  <c r="K133" i="41"/>
  <c r="I133" i="41"/>
  <c r="F133" i="41"/>
  <c r="P132" i="41"/>
  <c r="K132" i="41"/>
  <c r="I132" i="41"/>
  <c r="F132" i="41"/>
  <c r="P131" i="41"/>
  <c r="K131" i="41"/>
  <c r="I131" i="41"/>
  <c r="F131" i="41"/>
  <c r="P130" i="41"/>
  <c r="K130" i="41"/>
  <c r="I130" i="41"/>
  <c r="F130" i="41"/>
  <c r="P129" i="41"/>
  <c r="K129" i="41"/>
  <c r="I129" i="41"/>
  <c r="F129" i="41"/>
  <c r="P128" i="41"/>
  <c r="K128" i="41"/>
  <c r="I128" i="41"/>
  <c r="F128" i="41"/>
  <c r="P127" i="41"/>
  <c r="K127" i="41"/>
  <c r="I127" i="41"/>
  <c r="F127" i="41"/>
  <c r="P126" i="41"/>
  <c r="K126" i="41"/>
  <c r="I126" i="41"/>
  <c r="F126" i="41"/>
  <c r="P125" i="41"/>
  <c r="K125" i="41"/>
  <c r="I125" i="41"/>
  <c r="F125" i="41"/>
  <c r="P124" i="41"/>
  <c r="K124" i="41"/>
  <c r="I124" i="41"/>
  <c r="F124" i="41"/>
  <c r="P123" i="41"/>
  <c r="K123" i="41"/>
  <c r="I123" i="41"/>
  <c r="F123" i="41"/>
  <c r="P122" i="41"/>
  <c r="K122" i="41"/>
  <c r="I122" i="41"/>
  <c r="F122" i="41"/>
  <c r="P121" i="41"/>
  <c r="K121" i="41"/>
  <c r="I121" i="41"/>
  <c r="F121" i="41"/>
  <c r="P120" i="41"/>
  <c r="K120" i="41"/>
  <c r="I120" i="41"/>
  <c r="F120" i="41"/>
  <c r="P119" i="41"/>
  <c r="K119" i="41"/>
  <c r="I119" i="41"/>
  <c r="F119" i="41"/>
  <c r="P118" i="41"/>
  <c r="K118" i="41"/>
  <c r="I118" i="41"/>
  <c r="F118" i="41"/>
  <c r="P117" i="41"/>
  <c r="K117" i="41"/>
  <c r="I117" i="41"/>
  <c r="F117" i="41"/>
  <c r="P116" i="41"/>
  <c r="K116" i="41"/>
  <c r="I116" i="41"/>
  <c r="F116" i="41"/>
  <c r="P115" i="41"/>
  <c r="K115" i="41"/>
  <c r="I115" i="41"/>
  <c r="F115" i="41"/>
  <c r="P114" i="41"/>
  <c r="K114" i="41"/>
  <c r="I114" i="41"/>
  <c r="F114" i="41"/>
  <c r="P113" i="41"/>
  <c r="K113" i="41"/>
  <c r="I113" i="41"/>
  <c r="F113" i="41"/>
  <c r="P112" i="41"/>
  <c r="K112" i="41"/>
  <c r="I112" i="41"/>
  <c r="F112" i="41"/>
  <c r="P111" i="41"/>
  <c r="K111" i="41"/>
  <c r="I111" i="41"/>
  <c r="F111" i="41"/>
  <c r="P110" i="41"/>
  <c r="K110" i="41"/>
  <c r="I110" i="41"/>
  <c r="F110" i="41"/>
  <c r="P109" i="41"/>
  <c r="K109" i="41"/>
  <c r="I109" i="41"/>
  <c r="F109" i="41"/>
  <c r="P108" i="41"/>
  <c r="K108" i="41"/>
  <c r="I108" i="41"/>
  <c r="F108" i="41"/>
  <c r="P107" i="41"/>
  <c r="K107" i="41"/>
  <c r="I107" i="41"/>
  <c r="F107" i="41"/>
  <c r="P106" i="41"/>
  <c r="K106" i="41"/>
  <c r="I106" i="41"/>
  <c r="F106" i="41"/>
  <c r="P105" i="41"/>
  <c r="K105" i="41"/>
  <c r="I105" i="41"/>
  <c r="F105" i="41"/>
  <c r="P104" i="41"/>
  <c r="K104" i="41"/>
  <c r="I104" i="41"/>
  <c r="F104" i="41"/>
  <c r="P103" i="41"/>
  <c r="K103" i="41"/>
  <c r="I103" i="41"/>
  <c r="F103" i="41"/>
  <c r="P102" i="41"/>
  <c r="K102" i="41"/>
  <c r="I102" i="41"/>
  <c r="F102" i="41"/>
  <c r="P101" i="41"/>
  <c r="K101" i="41"/>
  <c r="I101" i="41"/>
  <c r="F101" i="41"/>
  <c r="P100" i="41"/>
  <c r="K100" i="41"/>
  <c r="I100" i="41"/>
  <c r="F100" i="41"/>
  <c r="P99" i="41"/>
  <c r="K99" i="41"/>
  <c r="I99" i="41"/>
  <c r="F99" i="41"/>
  <c r="P98" i="41"/>
  <c r="K98" i="41"/>
  <c r="I98" i="41"/>
  <c r="F98" i="41"/>
  <c r="P97" i="41"/>
  <c r="K97" i="41"/>
  <c r="I97" i="41"/>
  <c r="F97" i="41"/>
  <c r="P96" i="41"/>
  <c r="K96" i="41"/>
  <c r="I96" i="41"/>
  <c r="F96" i="41"/>
  <c r="P95" i="41"/>
  <c r="K95" i="41"/>
  <c r="I95" i="41"/>
  <c r="F95" i="41"/>
  <c r="P94" i="41"/>
  <c r="K94" i="41"/>
  <c r="I94" i="41"/>
  <c r="F94" i="41"/>
  <c r="P93" i="41"/>
  <c r="K93" i="41"/>
  <c r="I93" i="41"/>
  <c r="F93" i="41"/>
  <c r="P92" i="41"/>
  <c r="K92" i="41"/>
  <c r="I92" i="41"/>
  <c r="F92" i="41"/>
  <c r="P91" i="41"/>
  <c r="K91" i="41"/>
  <c r="I91" i="41"/>
  <c r="F91" i="41"/>
  <c r="P90" i="41"/>
  <c r="K90" i="41"/>
  <c r="I90" i="41"/>
  <c r="F90" i="41"/>
  <c r="P89" i="41"/>
  <c r="K89" i="41"/>
  <c r="I89" i="41"/>
  <c r="F89" i="41"/>
  <c r="P88" i="41"/>
  <c r="K88" i="41"/>
  <c r="I88" i="41"/>
  <c r="F88" i="41"/>
  <c r="P87" i="41"/>
  <c r="K87" i="41"/>
  <c r="I87" i="41"/>
  <c r="F87" i="41"/>
  <c r="P86" i="41"/>
  <c r="K86" i="41"/>
  <c r="I86" i="41"/>
  <c r="F86" i="41"/>
  <c r="P85" i="41"/>
  <c r="K85" i="41"/>
  <c r="I85" i="41"/>
  <c r="F85" i="41"/>
  <c r="P84" i="41"/>
  <c r="K84" i="41"/>
  <c r="I84" i="41"/>
  <c r="F84" i="41"/>
  <c r="P83" i="41"/>
  <c r="K83" i="41"/>
  <c r="I83" i="41"/>
  <c r="F83" i="41"/>
  <c r="P82" i="41"/>
  <c r="K82" i="41"/>
  <c r="I82" i="41"/>
  <c r="F82" i="41"/>
  <c r="P81" i="41"/>
  <c r="K81" i="41"/>
  <c r="I81" i="41"/>
  <c r="F81" i="41"/>
  <c r="P80" i="41"/>
  <c r="K80" i="41"/>
  <c r="I80" i="41"/>
  <c r="F80" i="41"/>
  <c r="P79" i="41"/>
  <c r="K79" i="41"/>
  <c r="I79" i="41"/>
  <c r="F79" i="41"/>
  <c r="P78" i="41"/>
  <c r="K78" i="41"/>
  <c r="I78" i="41"/>
  <c r="F78" i="41"/>
  <c r="P77" i="41"/>
  <c r="K77" i="41"/>
  <c r="I77" i="41"/>
  <c r="F77" i="41"/>
  <c r="P76" i="41"/>
  <c r="K76" i="41"/>
  <c r="I76" i="41"/>
  <c r="F76" i="41"/>
  <c r="P75" i="41"/>
  <c r="K75" i="41"/>
  <c r="I75" i="41"/>
  <c r="F75" i="41"/>
  <c r="P74" i="41"/>
  <c r="K74" i="41"/>
  <c r="I74" i="41"/>
  <c r="F74" i="41"/>
  <c r="P73" i="41"/>
  <c r="K73" i="41"/>
  <c r="I73" i="41"/>
  <c r="F73" i="41"/>
  <c r="P72" i="41"/>
  <c r="K72" i="41"/>
  <c r="I72" i="41"/>
  <c r="F72" i="41"/>
  <c r="P71" i="41"/>
  <c r="K71" i="41"/>
  <c r="I71" i="41"/>
  <c r="F71" i="41"/>
  <c r="P70" i="41"/>
  <c r="K70" i="41"/>
  <c r="I70" i="41"/>
  <c r="F70" i="41"/>
  <c r="P69" i="41"/>
  <c r="K69" i="41"/>
  <c r="I69" i="41"/>
  <c r="F69" i="41"/>
  <c r="P68" i="41"/>
  <c r="K68" i="41"/>
  <c r="I68" i="41"/>
  <c r="F68" i="41"/>
  <c r="P67" i="41"/>
  <c r="K67" i="41"/>
  <c r="I67" i="41"/>
  <c r="F67" i="41"/>
  <c r="P66" i="41"/>
  <c r="K66" i="41"/>
  <c r="I66" i="41"/>
  <c r="F66" i="41"/>
  <c r="P65" i="41"/>
  <c r="K65" i="41"/>
  <c r="I65" i="41"/>
  <c r="F65" i="41"/>
  <c r="P64" i="41"/>
  <c r="K64" i="41"/>
  <c r="I64" i="41"/>
  <c r="F64" i="41"/>
  <c r="P63" i="41"/>
  <c r="K63" i="41"/>
  <c r="I63" i="41"/>
  <c r="F63" i="41"/>
  <c r="P62" i="41"/>
  <c r="K62" i="41"/>
  <c r="I62" i="41"/>
  <c r="F62" i="41"/>
  <c r="P61" i="41"/>
  <c r="K61" i="41"/>
  <c r="I61" i="41"/>
  <c r="F61" i="41"/>
  <c r="P60" i="41"/>
  <c r="K60" i="41"/>
  <c r="I60" i="41"/>
  <c r="F60" i="41"/>
  <c r="P59" i="41"/>
  <c r="K59" i="41"/>
  <c r="I59" i="41"/>
  <c r="F59" i="41"/>
  <c r="P58" i="41"/>
  <c r="K58" i="41"/>
  <c r="I58" i="41"/>
  <c r="F58" i="41"/>
  <c r="P57" i="41"/>
  <c r="K57" i="41"/>
  <c r="I57" i="41"/>
  <c r="F57" i="41"/>
  <c r="P56" i="41"/>
  <c r="K56" i="41"/>
  <c r="I56" i="41"/>
  <c r="F56" i="41"/>
  <c r="P55" i="41"/>
  <c r="K55" i="41"/>
  <c r="I55" i="41"/>
  <c r="F55" i="41"/>
  <c r="P54" i="41"/>
  <c r="K54" i="41"/>
  <c r="I54" i="41"/>
  <c r="F54" i="41"/>
  <c r="P53" i="41"/>
  <c r="K53" i="41"/>
  <c r="I53" i="41"/>
  <c r="F53" i="41"/>
  <c r="P52" i="41"/>
  <c r="K52" i="41"/>
  <c r="I52" i="41"/>
  <c r="F52" i="41"/>
  <c r="P51" i="41"/>
  <c r="K51" i="41"/>
  <c r="I51" i="41"/>
  <c r="F51" i="41"/>
  <c r="P50" i="41"/>
  <c r="K50" i="41"/>
  <c r="I50" i="41"/>
  <c r="F50" i="41"/>
  <c r="P49" i="41"/>
  <c r="K49" i="41"/>
  <c r="I49" i="41"/>
  <c r="F49" i="41"/>
  <c r="P48" i="41"/>
  <c r="K48" i="41"/>
  <c r="I48" i="41"/>
  <c r="F48" i="41"/>
  <c r="P47" i="41"/>
  <c r="K47" i="41"/>
  <c r="I47" i="41"/>
  <c r="F47" i="41"/>
  <c r="P46" i="41"/>
  <c r="K46" i="41"/>
  <c r="I46" i="41"/>
  <c r="F46" i="41"/>
  <c r="P45" i="41"/>
  <c r="K45" i="41"/>
  <c r="I45" i="41"/>
  <c r="F45" i="41"/>
  <c r="P44" i="41"/>
  <c r="K44" i="41"/>
  <c r="I44" i="41"/>
  <c r="F44" i="41"/>
  <c r="P43" i="41"/>
  <c r="K43" i="41"/>
  <c r="I43" i="41"/>
  <c r="F43" i="41"/>
  <c r="P42" i="41"/>
  <c r="K42" i="41"/>
  <c r="I42" i="41"/>
  <c r="F42" i="41"/>
  <c r="P41" i="41"/>
  <c r="K41" i="41"/>
  <c r="I41" i="41"/>
  <c r="F41" i="41"/>
  <c r="P40" i="41"/>
  <c r="K40" i="41"/>
  <c r="I40" i="41"/>
  <c r="F40" i="41"/>
  <c r="P39" i="41"/>
  <c r="K39" i="41"/>
  <c r="I39" i="41"/>
  <c r="F39" i="41"/>
  <c r="P38" i="41"/>
  <c r="K38" i="41"/>
  <c r="I38" i="41"/>
  <c r="F38" i="41"/>
  <c r="P37" i="41"/>
  <c r="K37" i="41"/>
  <c r="I37" i="41"/>
  <c r="F37" i="41"/>
  <c r="P36" i="41"/>
  <c r="K36" i="41"/>
  <c r="I36" i="41"/>
  <c r="F36" i="41"/>
  <c r="P35" i="41"/>
  <c r="K35" i="41"/>
  <c r="I35" i="41"/>
  <c r="F35" i="41"/>
  <c r="P34" i="41"/>
  <c r="K34" i="41"/>
  <c r="I34" i="41"/>
  <c r="F34" i="41"/>
  <c r="P33" i="41"/>
  <c r="K33" i="41"/>
  <c r="I33" i="41"/>
  <c r="F33" i="41"/>
  <c r="P32" i="41"/>
  <c r="K32" i="41"/>
  <c r="I32" i="41"/>
  <c r="F32" i="41"/>
  <c r="P31" i="41"/>
  <c r="K31" i="41"/>
  <c r="I31" i="41"/>
  <c r="F31" i="41"/>
  <c r="P30" i="41"/>
  <c r="K30" i="41"/>
  <c r="I30" i="41"/>
  <c r="F30" i="41"/>
  <c r="P29" i="41"/>
  <c r="K29" i="41"/>
  <c r="I29" i="41"/>
  <c r="F29" i="41"/>
  <c r="P28" i="41"/>
  <c r="K28" i="41"/>
  <c r="I28" i="41"/>
  <c r="F28" i="41"/>
  <c r="P27" i="41"/>
  <c r="K27" i="41"/>
  <c r="I27" i="41"/>
  <c r="F27" i="41"/>
  <c r="P26" i="41"/>
  <c r="K26" i="41"/>
  <c r="I26" i="41"/>
  <c r="F26" i="41"/>
  <c r="P25" i="41"/>
  <c r="K25" i="41"/>
  <c r="I25" i="41"/>
  <c r="F25" i="41"/>
  <c r="P24" i="41"/>
  <c r="K24" i="41"/>
  <c r="I24" i="41"/>
  <c r="F24" i="41"/>
  <c r="P23" i="41"/>
  <c r="K23" i="41"/>
  <c r="I23" i="41"/>
  <c r="F23" i="41"/>
  <c r="P22" i="41"/>
  <c r="K22" i="41"/>
  <c r="I22" i="41"/>
  <c r="F22" i="41"/>
  <c r="P21" i="41"/>
  <c r="K21" i="41"/>
  <c r="I21" i="41"/>
  <c r="F21" i="41"/>
  <c r="P20" i="41"/>
  <c r="K20" i="41"/>
  <c r="I20" i="41"/>
  <c r="F20" i="41"/>
  <c r="P19" i="41"/>
  <c r="K19" i="41"/>
  <c r="I19" i="41"/>
  <c r="F19" i="41"/>
  <c r="P18" i="41"/>
  <c r="K18" i="41"/>
  <c r="I18" i="41"/>
  <c r="F18" i="41"/>
  <c r="P17" i="41"/>
  <c r="K17" i="41"/>
  <c r="I17" i="41"/>
  <c r="F17" i="41"/>
  <c r="P16" i="41"/>
  <c r="K16" i="41"/>
  <c r="I16" i="41"/>
  <c r="F16" i="41"/>
  <c r="P15" i="41"/>
  <c r="K15" i="41"/>
  <c r="I15" i="41"/>
  <c r="F15" i="41"/>
  <c r="P14" i="41"/>
  <c r="K14" i="41"/>
  <c r="I14" i="41"/>
  <c r="F14" i="41"/>
  <c r="P13" i="41"/>
  <c r="K13" i="41"/>
  <c r="I13" i="41"/>
  <c r="F13" i="41"/>
  <c r="P12" i="41"/>
  <c r="K12" i="41"/>
  <c r="I12" i="41"/>
  <c r="F12" i="41"/>
  <c r="P11" i="41"/>
  <c r="K11" i="41"/>
  <c r="I11" i="41"/>
  <c r="F11" i="41"/>
  <c r="P10" i="41"/>
  <c r="K10" i="41"/>
  <c r="I10" i="41"/>
  <c r="F10" i="41"/>
  <c r="P9" i="41"/>
  <c r="K9" i="41"/>
  <c r="I9" i="41"/>
  <c r="F9" i="41"/>
  <c r="P8" i="41"/>
  <c r="K8" i="41"/>
  <c r="I8" i="41"/>
  <c r="F8" i="41"/>
  <c r="P7" i="41"/>
  <c r="K7" i="41"/>
  <c r="I7" i="41"/>
  <c r="F7" i="41"/>
  <c r="P6" i="41"/>
  <c r="K6" i="41"/>
  <c r="I6" i="41"/>
  <c r="F6" i="41"/>
  <c r="P5" i="41"/>
  <c r="K5" i="41"/>
  <c r="I5" i="41"/>
  <c r="F5" i="41"/>
  <c r="K3" i="41"/>
  <c r="F3" i="41"/>
  <c r="K2" i="41"/>
  <c r="F2" i="41"/>
  <c r="Q218" i="40"/>
  <c r="Q217" i="40"/>
  <c r="Q216" i="40"/>
  <c r="N217" i="40"/>
  <c r="F88" i="2" s="1"/>
  <c r="Q215" i="40"/>
  <c r="N216" i="40"/>
  <c r="F87" i="2" s="1"/>
  <c r="Q214" i="40"/>
  <c r="N215" i="40"/>
  <c r="F86" i="2" s="1"/>
  <c r="Q213" i="40"/>
  <c r="N214" i="40"/>
  <c r="F85" i="2" s="1"/>
  <c r="Q212" i="40"/>
  <c r="N213" i="40"/>
  <c r="F84" i="2" s="1"/>
  <c r="Q211" i="40"/>
  <c r="N212" i="40"/>
  <c r="F83" i="2" s="1"/>
  <c r="Q210" i="40"/>
  <c r="N211" i="40"/>
  <c r="F82" i="2" s="1"/>
  <c r="Q209" i="40"/>
  <c r="N210" i="40"/>
  <c r="F81" i="2" s="1"/>
  <c r="B209" i="40"/>
  <c r="F13" i="2" s="1"/>
  <c r="Q208" i="40"/>
  <c r="N209" i="40"/>
  <c r="F80" i="2" s="1"/>
  <c r="C208" i="40"/>
  <c r="F30" i="2" s="1"/>
  <c r="B208" i="40"/>
  <c r="F12" i="2" s="1"/>
  <c r="Q207" i="40"/>
  <c r="N208" i="40"/>
  <c r="F79" i="2" s="1"/>
  <c r="L207" i="40"/>
  <c r="F36" i="2" s="1"/>
  <c r="C207" i="40"/>
  <c r="F29" i="2" s="1"/>
  <c r="B207" i="40"/>
  <c r="F11" i="2" s="1"/>
  <c r="Z206" i="40"/>
  <c r="F142" i="2" s="1"/>
  <c r="Q206" i="40"/>
  <c r="O206" i="40"/>
  <c r="F94" i="2" s="1"/>
  <c r="N207" i="40"/>
  <c r="F78" i="2" s="1"/>
  <c r="L206" i="40"/>
  <c r="F35" i="2" s="1"/>
  <c r="C206" i="40"/>
  <c r="F28" i="2" s="1"/>
  <c r="B206" i="40"/>
  <c r="F10" i="2" s="1"/>
  <c r="AF205" i="40"/>
  <c r="F167" i="2" s="1"/>
  <c r="AE205" i="40"/>
  <c r="F162" i="2" s="1"/>
  <c r="AD205" i="40"/>
  <c r="F157" i="2" s="1"/>
  <c r="AC205" i="40"/>
  <c r="F152" i="2" s="1"/>
  <c r="AB205" i="40"/>
  <c r="F147" i="2" s="1"/>
  <c r="Z205" i="40"/>
  <c r="F141" i="2" s="1"/>
  <c r="Y205" i="40"/>
  <c r="F136" i="2" s="1"/>
  <c r="X205" i="40"/>
  <c r="F131" i="2" s="1"/>
  <c r="W205" i="40"/>
  <c r="F126" i="2" s="1"/>
  <c r="V205" i="40"/>
  <c r="F121" i="2" s="1"/>
  <c r="T205" i="40"/>
  <c r="F99" i="2" s="1"/>
  <c r="S205" i="40"/>
  <c r="F71" i="2" s="1"/>
  <c r="R205" i="40"/>
  <c r="F66" i="2" s="1"/>
  <c r="Q205" i="40"/>
  <c r="F93" i="2"/>
  <c r="N206" i="40"/>
  <c r="F77" i="2" s="1"/>
  <c r="M205" i="40"/>
  <c r="F47" i="2" s="1"/>
  <c r="L205" i="40"/>
  <c r="F34" i="2" s="1"/>
  <c r="C205" i="40"/>
  <c r="F27" i="2" s="1"/>
  <c r="B205" i="40"/>
  <c r="F9" i="2" s="1"/>
  <c r="AF204" i="40"/>
  <c r="F166" i="2" s="1"/>
  <c r="AE204" i="40"/>
  <c r="F161" i="2" s="1"/>
  <c r="AD204" i="40"/>
  <c r="F156" i="2" s="1"/>
  <c r="AC204" i="40"/>
  <c r="F151" i="2" s="1"/>
  <c r="AB204" i="40"/>
  <c r="F146" i="2" s="1"/>
  <c r="Z204" i="40"/>
  <c r="F140" i="2" s="1"/>
  <c r="Y204" i="40"/>
  <c r="F135" i="2" s="1"/>
  <c r="X204" i="40"/>
  <c r="F130" i="2" s="1"/>
  <c r="W204" i="40"/>
  <c r="F125" i="2" s="1"/>
  <c r="V204" i="40"/>
  <c r="F120" i="2" s="1"/>
  <c r="T204" i="40"/>
  <c r="F98" i="2" s="1"/>
  <c r="S204" i="40"/>
  <c r="F70" i="2" s="1"/>
  <c r="R204" i="40"/>
  <c r="F65" i="2" s="1"/>
  <c r="Q204" i="40"/>
  <c r="O204" i="40"/>
  <c r="F92" i="2" s="1"/>
  <c r="M204" i="40"/>
  <c r="F46" i="2" s="1"/>
  <c r="L204" i="40"/>
  <c r="F33" i="2" s="1"/>
  <c r="C204" i="40"/>
  <c r="F26" i="2" s="1"/>
  <c r="B204" i="40"/>
  <c r="F8" i="2" s="1"/>
  <c r="AF203" i="40"/>
  <c r="F165" i="2" s="1"/>
  <c r="AE203" i="40"/>
  <c r="F160" i="2" s="1"/>
  <c r="AD203" i="40"/>
  <c r="F155" i="2" s="1"/>
  <c r="AC203" i="40"/>
  <c r="F150" i="2" s="1"/>
  <c r="AB203" i="40"/>
  <c r="F145" i="2" s="1"/>
  <c r="Z203" i="40"/>
  <c r="F139" i="2" s="1"/>
  <c r="Y203" i="40"/>
  <c r="F134" i="2" s="1"/>
  <c r="X203" i="40"/>
  <c r="F129" i="2" s="1"/>
  <c r="W203" i="40"/>
  <c r="F124" i="2" s="1"/>
  <c r="V203" i="40"/>
  <c r="F119" i="2" s="1"/>
  <c r="T203" i="40"/>
  <c r="F97" i="2" s="1"/>
  <c r="S203" i="40"/>
  <c r="F69" i="2" s="1"/>
  <c r="R203" i="40"/>
  <c r="F64" i="2" s="1"/>
  <c r="Q203" i="40"/>
  <c r="O203" i="40"/>
  <c r="F91" i="2" s="1"/>
  <c r="N203" i="40"/>
  <c r="F74" i="2" s="1"/>
  <c r="M203" i="40"/>
  <c r="F45" i="2" s="1"/>
  <c r="L203" i="40"/>
  <c r="F32" i="2" s="1"/>
  <c r="C203" i="40"/>
  <c r="F25" i="2" s="1"/>
  <c r="B203" i="40"/>
  <c r="F7" i="2" s="1"/>
  <c r="A203" i="40"/>
  <c r="F4" i="2" s="1"/>
  <c r="P200" i="40"/>
  <c r="K200" i="40"/>
  <c r="I200" i="40"/>
  <c r="F200" i="40"/>
  <c r="P199" i="40"/>
  <c r="K199" i="40"/>
  <c r="F199" i="40"/>
  <c r="P198" i="40"/>
  <c r="K198" i="40"/>
  <c r="F198" i="40"/>
  <c r="P197" i="40"/>
  <c r="K197" i="40"/>
  <c r="F197" i="40"/>
  <c r="P196" i="40"/>
  <c r="K196" i="40"/>
  <c r="F196" i="40"/>
  <c r="K195" i="40"/>
  <c r="F195" i="40"/>
  <c r="K194" i="40"/>
  <c r="F194" i="40"/>
  <c r="K193" i="40"/>
  <c r="F193" i="40"/>
  <c r="K192" i="40"/>
  <c r="F192" i="40"/>
  <c r="K191" i="40"/>
  <c r="F191" i="40"/>
  <c r="K190" i="40"/>
  <c r="F190" i="40"/>
  <c r="K189" i="40"/>
  <c r="F189" i="40"/>
  <c r="K188" i="40"/>
  <c r="F188" i="40"/>
  <c r="K187" i="40"/>
  <c r="F187" i="40"/>
  <c r="K186" i="40"/>
  <c r="F186" i="40"/>
  <c r="K185" i="40"/>
  <c r="F185" i="40"/>
  <c r="K184" i="40"/>
  <c r="F184" i="40"/>
  <c r="K183" i="40"/>
  <c r="F183" i="40"/>
  <c r="K182" i="40"/>
  <c r="F182" i="40"/>
  <c r="K181" i="40"/>
  <c r="F181" i="40"/>
  <c r="K180" i="40"/>
  <c r="F180" i="40"/>
  <c r="K179" i="40"/>
  <c r="F179" i="40"/>
  <c r="K178" i="40"/>
  <c r="F178" i="40"/>
  <c r="K177" i="40"/>
  <c r="F177" i="40"/>
  <c r="K176" i="40"/>
  <c r="F176" i="40"/>
  <c r="K175" i="40"/>
  <c r="F175" i="40"/>
  <c r="K174" i="40"/>
  <c r="F174" i="40"/>
  <c r="K173" i="40"/>
  <c r="F173" i="40"/>
  <c r="K172" i="40"/>
  <c r="F172" i="40"/>
  <c r="K171" i="40"/>
  <c r="F171" i="40"/>
  <c r="K170" i="40"/>
  <c r="F170" i="40"/>
  <c r="K169" i="40"/>
  <c r="F169" i="40"/>
  <c r="K168" i="40"/>
  <c r="F168" i="40"/>
  <c r="K167" i="40"/>
  <c r="F167" i="40"/>
  <c r="K166" i="40"/>
  <c r="F166" i="40"/>
  <c r="K165" i="40"/>
  <c r="F165" i="40"/>
  <c r="K164" i="40"/>
  <c r="F164" i="40"/>
  <c r="K163" i="40"/>
  <c r="F163" i="40"/>
  <c r="K162" i="40"/>
  <c r="F162" i="40"/>
  <c r="K161" i="40"/>
  <c r="F161" i="40"/>
  <c r="K160" i="40"/>
  <c r="F160" i="40"/>
  <c r="K159" i="40"/>
  <c r="F159" i="40"/>
  <c r="K158" i="40"/>
  <c r="F158" i="40"/>
  <c r="K157" i="40"/>
  <c r="F157" i="40"/>
  <c r="K156" i="40"/>
  <c r="F156" i="40"/>
  <c r="K155" i="40"/>
  <c r="F155" i="40"/>
  <c r="K154" i="40"/>
  <c r="F154" i="40"/>
  <c r="K153" i="40"/>
  <c r="F153" i="40"/>
  <c r="K152" i="40"/>
  <c r="F152" i="40"/>
  <c r="K151" i="40"/>
  <c r="F151" i="40"/>
  <c r="K150" i="40"/>
  <c r="F150" i="40"/>
  <c r="K149" i="40"/>
  <c r="F149" i="40"/>
  <c r="K148" i="40"/>
  <c r="F148" i="40"/>
  <c r="K147" i="40"/>
  <c r="F147" i="40"/>
  <c r="K146" i="40"/>
  <c r="F146" i="40"/>
  <c r="K145" i="40"/>
  <c r="F145" i="40"/>
  <c r="K144" i="40"/>
  <c r="F144" i="40"/>
  <c r="K143" i="40"/>
  <c r="F143" i="40"/>
  <c r="K142" i="40"/>
  <c r="F142" i="40"/>
  <c r="K141" i="40"/>
  <c r="F141" i="40"/>
  <c r="K140" i="40"/>
  <c r="F140" i="40"/>
  <c r="K139" i="40"/>
  <c r="F139" i="40"/>
  <c r="K138" i="40"/>
  <c r="F138" i="40"/>
  <c r="K137" i="40"/>
  <c r="F137" i="40"/>
  <c r="K136" i="40"/>
  <c r="F136" i="40"/>
  <c r="K135" i="40"/>
  <c r="F135" i="40"/>
  <c r="K134" i="40"/>
  <c r="F134" i="40"/>
  <c r="K133" i="40"/>
  <c r="F133" i="40"/>
  <c r="K132" i="40"/>
  <c r="F132" i="40"/>
  <c r="K131" i="40"/>
  <c r="F131" i="40"/>
  <c r="K130" i="40"/>
  <c r="F130" i="40"/>
  <c r="K129" i="40"/>
  <c r="F129" i="40"/>
  <c r="K128" i="40"/>
  <c r="F128" i="40"/>
  <c r="K127" i="40"/>
  <c r="F127" i="40"/>
  <c r="K126" i="40"/>
  <c r="F126" i="40"/>
  <c r="K125" i="40"/>
  <c r="F125" i="40"/>
  <c r="K124" i="40"/>
  <c r="F124" i="40"/>
  <c r="K123" i="40"/>
  <c r="F123" i="40"/>
  <c r="K122" i="40"/>
  <c r="F122" i="40"/>
  <c r="K121" i="40"/>
  <c r="F121" i="40"/>
  <c r="K120" i="40"/>
  <c r="F120" i="40"/>
  <c r="K119" i="40"/>
  <c r="F119" i="40"/>
  <c r="K118" i="40"/>
  <c r="F118" i="40"/>
  <c r="K117" i="40"/>
  <c r="F117" i="40"/>
  <c r="K116" i="40"/>
  <c r="F116" i="40"/>
  <c r="K115" i="40"/>
  <c r="F115" i="40"/>
  <c r="K114" i="40"/>
  <c r="F114" i="40"/>
  <c r="K113" i="40"/>
  <c r="F113" i="40"/>
  <c r="K112" i="40"/>
  <c r="F112" i="40"/>
  <c r="K111" i="40"/>
  <c r="F111" i="40"/>
  <c r="K110" i="40"/>
  <c r="F110" i="40"/>
  <c r="K109" i="40"/>
  <c r="F109" i="40"/>
  <c r="K108" i="40"/>
  <c r="F108" i="40"/>
  <c r="K107" i="40"/>
  <c r="F107" i="40"/>
  <c r="K106" i="40"/>
  <c r="F106" i="40"/>
  <c r="K105" i="40"/>
  <c r="F105" i="40"/>
  <c r="K104" i="40"/>
  <c r="F104" i="40"/>
  <c r="K103" i="40"/>
  <c r="F103" i="40"/>
  <c r="K102" i="40"/>
  <c r="F102" i="40"/>
  <c r="K101" i="40"/>
  <c r="F101" i="40"/>
  <c r="K100" i="40"/>
  <c r="F100" i="40"/>
  <c r="K99" i="40"/>
  <c r="F99" i="40"/>
  <c r="K98" i="40"/>
  <c r="F98" i="40"/>
  <c r="K97" i="40"/>
  <c r="F97" i="40"/>
  <c r="K96" i="40"/>
  <c r="F96" i="40"/>
  <c r="K95" i="40"/>
  <c r="F95" i="40"/>
  <c r="K94" i="40"/>
  <c r="F94" i="40"/>
  <c r="K93" i="40"/>
  <c r="F93" i="40"/>
  <c r="K92" i="40"/>
  <c r="F92" i="40"/>
  <c r="K91" i="40"/>
  <c r="F91" i="40"/>
  <c r="K90" i="40"/>
  <c r="F90" i="40"/>
  <c r="K89" i="40"/>
  <c r="F89" i="40"/>
  <c r="K88" i="40"/>
  <c r="F88" i="40"/>
  <c r="K87" i="40"/>
  <c r="F87" i="40"/>
  <c r="K86" i="40"/>
  <c r="F86" i="40"/>
  <c r="K85" i="40"/>
  <c r="F85" i="40"/>
  <c r="K84" i="40"/>
  <c r="F84" i="40"/>
  <c r="K83" i="40"/>
  <c r="F83" i="40"/>
  <c r="K82" i="40"/>
  <c r="F82" i="40"/>
  <c r="K81" i="40"/>
  <c r="F81" i="40"/>
  <c r="K80" i="40"/>
  <c r="F80" i="40"/>
  <c r="K79" i="40"/>
  <c r="F79" i="40"/>
  <c r="K78" i="40"/>
  <c r="F78" i="40"/>
  <c r="K77" i="40"/>
  <c r="F77" i="40"/>
  <c r="K76" i="40"/>
  <c r="F76" i="40"/>
  <c r="K75" i="40"/>
  <c r="F75" i="40"/>
  <c r="K74" i="40"/>
  <c r="F74" i="40"/>
  <c r="K73" i="40"/>
  <c r="F73" i="40"/>
  <c r="K72" i="40"/>
  <c r="F72" i="40"/>
  <c r="K71" i="40"/>
  <c r="F71" i="40"/>
  <c r="K70" i="40"/>
  <c r="F70" i="40"/>
  <c r="K69" i="40"/>
  <c r="F69" i="40"/>
  <c r="K68" i="40"/>
  <c r="F68" i="40"/>
  <c r="K67" i="40"/>
  <c r="F67" i="40"/>
  <c r="K66" i="40"/>
  <c r="F66" i="40"/>
  <c r="K65" i="40"/>
  <c r="F65" i="40"/>
  <c r="K64" i="40"/>
  <c r="F64" i="40"/>
  <c r="K63" i="40"/>
  <c r="F63" i="40"/>
  <c r="K62" i="40"/>
  <c r="F62" i="40"/>
  <c r="K61" i="40"/>
  <c r="F61" i="40"/>
  <c r="K60" i="40"/>
  <c r="F60" i="40"/>
  <c r="K59" i="40"/>
  <c r="F59" i="40"/>
  <c r="K58" i="40"/>
  <c r="F58" i="40"/>
  <c r="K57" i="40"/>
  <c r="F57" i="40"/>
  <c r="K56" i="40"/>
  <c r="F56" i="40"/>
  <c r="K55" i="40"/>
  <c r="F55" i="40"/>
  <c r="K54" i="40"/>
  <c r="F54" i="40"/>
  <c r="K53" i="40"/>
  <c r="F53" i="40"/>
  <c r="K52" i="40"/>
  <c r="F52" i="40"/>
  <c r="K51" i="40"/>
  <c r="F51" i="40"/>
  <c r="K50" i="40"/>
  <c r="F50" i="40"/>
  <c r="K49" i="40"/>
  <c r="F49" i="40"/>
  <c r="K48" i="40"/>
  <c r="F48" i="40"/>
  <c r="K47" i="40"/>
  <c r="F47" i="40"/>
  <c r="K46" i="40"/>
  <c r="F46" i="40"/>
  <c r="K45" i="40"/>
  <c r="F45" i="40"/>
  <c r="K44" i="40"/>
  <c r="F44" i="40"/>
  <c r="K43" i="40"/>
  <c r="F43" i="40"/>
  <c r="K42" i="40"/>
  <c r="F42" i="40"/>
  <c r="K41" i="40"/>
  <c r="F41" i="40"/>
  <c r="K40" i="40"/>
  <c r="F40" i="40"/>
  <c r="K39" i="40"/>
  <c r="F39" i="40"/>
  <c r="K38" i="40"/>
  <c r="F38" i="40"/>
  <c r="K37" i="40"/>
  <c r="F37" i="40"/>
  <c r="K36" i="40"/>
  <c r="F36" i="40"/>
  <c r="K35" i="40"/>
  <c r="F35" i="40"/>
  <c r="K34" i="40"/>
  <c r="F34" i="40"/>
  <c r="K33" i="40"/>
  <c r="F33" i="40"/>
  <c r="K32" i="40"/>
  <c r="F32" i="40"/>
  <c r="K31" i="40"/>
  <c r="F31" i="40"/>
  <c r="K30" i="40"/>
  <c r="F30" i="40"/>
  <c r="K29" i="40"/>
  <c r="F29" i="40"/>
  <c r="K28" i="40"/>
  <c r="F28" i="40"/>
  <c r="K27" i="40"/>
  <c r="F27" i="40"/>
  <c r="K26" i="40"/>
  <c r="F26" i="40"/>
  <c r="K25" i="40"/>
  <c r="F25" i="40"/>
  <c r="K24" i="40"/>
  <c r="F24" i="40"/>
  <c r="K23" i="40"/>
  <c r="F23" i="40"/>
  <c r="K22" i="40"/>
  <c r="F22" i="40"/>
  <c r="K21" i="40"/>
  <c r="F21" i="40"/>
  <c r="K20" i="40"/>
  <c r="F20" i="40"/>
  <c r="K19" i="40"/>
  <c r="F19" i="40"/>
  <c r="K18" i="40"/>
  <c r="F18" i="40"/>
  <c r="K17" i="40"/>
  <c r="F17" i="40"/>
  <c r="K16" i="40"/>
  <c r="F16" i="40"/>
  <c r="K15" i="40"/>
  <c r="F15" i="40"/>
  <c r="K14" i="40"/>
  <c r="F14" i="40"/>
  <c r="K13" i="40"/>
  <c r="F13" i="40"/>
  <c r="K12" i="40"/>
  <c r="F12" i="40"/>
  <c r="K11" i="40"/>
  <c r="F11" i="40"/>
  <c r="K10" i="40"/>
  <c r="F10" i="40"/>
  <c r="K9" i="40"/>
  <c r="F9" i="40"/>
  <c r="K8" i="40"/>
  <c r="F8" i="40"/>
  <c r="K5" i="40"/>
  <c r="F5" i="40"/>
  <c r="K4" i="40"/>
  <c r="F4" i="40"/>
  <c r="K3" i="40"/>
  <c r="F3" i="40"/>
  <c r="K2" i="40"/>
  <c r="F2" i="40"/>
  <c r="Q218" i="39"/>
  <c r="Q217" i="39"/>
  <c r="Q216" i="39"/>
  <c r="N217" i="39"/>
  <c r="H88" i="2" s="1"/>
  <c r="K88" i="2" s="1"/>
  <c r="Q215" i="39"/>
  <c r="N216" i="39"/>
  <c r="H87" i="2" s="1"/>
  <c r="Q214" i="39"/>
  <c r="N215" i="39"/>
  <c r="H86" i="2" s="1"/>
  <c r="Q213" i="39"/>
  <c r="N214" i="39"/>
  <c r="H85" i="2" s="1"/>
  <c r="Q212" i="39"/>
  <c r="N213" i="39"/>
  <c r="H84" i="2" s="1"/>
  <c r="K84" i="2" s="1"/>
  <c r="Q211" i="39"/>
  <c r="N212" i="39"/>
  <c r="H83" i="2" s="1"/>
  <c r="Q210" i="39"/>
  <c r="N211" i="39"/>
  <c r="H82" i="2" s="1"/>
  <c r="Q209" i="39"/>
  <c r="N210" i="39"/>
  <c r="H81" i="2" s="1"/>
  <c r="B209" i="39"/>
  <c r="H13" i="2" s="1"/>
  <c r="Q208" i="39"/>
  <c r="N209" i="39"/>
  <c r="H80" i="2" s="1"/>
  <c r="C208" i="39"/>
  <c r="I30" i="2" s="1"/>
  <c r="B208" i="39"/>
  <c r="H12" i="2" s="1"/>
  <c r="Q207" i="39"/>
  <c r="N208" i="39"/>
  <c r="H79" i="2" s="1"/>
  <c r="L207" i="39"/>
  <c r="H36" i="2" s="1"/>
  <c r="C207" i="39"/>
  <c r="I29" i="2" s="1"/>
  <c r="B207" i="39"/>
  <c r="H11" i="2" s="1"/>
  <c r="Z206" i="39"/>
  <c r="H142" i="2" s="1"/>
  <c r="Q206" i="39"/>
  <c r="O206" i="39"/>
  <c r="H94" i="2" s="1"/>
  <c r="N207" i="39"/>
  <c r="H78" i="2" s="1"/>
  <c r="L206" i="39"/>
  <c r="H35" i="2" s="1"/>
  <c r="C206" i="39"/>
  <c r="I28" i="2" s="1"/>
  <c r="B206" i="39"/>
  <c r="H10" i="2" s="1"/>
  <c r="AF205" i="39"/>
  <c r="H167" i="2" s="1"/>
  <c r="AE205" i="39"/>
  <c r="H162" i="2" s="1"/>
  <c r="AD205" i="39"/>
  <c r="H157" i="2" s="1"/>
  <c r="AC205" i="39"/>
  <c r="H152" i="2" s="1"/>
  <c r="AB205" i="39"/>
  <c r="H147" i="2" s="1"/>
  <c r="Z205" i="39"/>
  <c r="H141" i="2" s="1"/>
  <c r="Y205" i="39"/>
  <c r="H136" i="2" s="1"/>
  <c r="X205" i="39"/>
  <c r="H131" i="2" s="1"/>
  <c r="W205" i="39"/>
  <c r="H126" i="2" s="1"/>
  <c r="V205" i="39"/>
  <c r="H121" i="2" s="1"/>
  <c r="T205" i="39"/>
  <c r="H99" i="2" s="1"/>
  <c r="S205" i="39"/>
  <c r="H71" i="2" s="1"/>
  <c r="R205" i="39"/>
  <c r="H66" i="2" s="1"/>
  <c r="Q205" i="39"/>
  <c r="O205" i="39"/>
  <c r="H93" i="2" s="1"/>
  <c r="N206" i="39"/>
  <c r="H77" i="2" s="1"/>
  <c r="M205" i="39"/>
  <c r="H47" i="2" s="1"/>
  <c r="L205" i="39"/>
  <c r="H34" i="2" s="1"/>
  <c r="C205" i="39"/>
  <c r="I27" i="2" s="1"/>
  <c r="B205" i="39"/>
  <c r="H9" i="2" s="1"/>
  <c r="AF204" i="39"/>
  <c r="H166" i="2" s="1"/>
  <c r="AE204" i="39"/>
  <c r="H161" i="2" s="1"/>
  <c r="AD204" i="39"/>
  <c r="H156" i="2" s="1"/>
  <c r="AC204" i="39"/>
  <c r="H151" i="2" s="1"/>
  <c r="AB204" i="39"/>
  <c r="H146" i="2" s="1"/>
  <c r="Z204" i="39"/>
  <c r="H140" i="2" s="1"/>
  <c r="Y204" i="39"/>
  <c r="H135" i="2" s="1"/>
  <c r="X204" i="39"/>
  <c r="H130" i="2" s="1"/>
  <c r="W204" i="39"/>
  <c r="H125" i="2" s="1"/>
  <c r="V204" i="39"/>
  <c r="H120" i="2" s="1"/>
  <c r="T204" i="39"/>
  <c r="H98" i="2" s="1"/>
  <c r="S204" i="39"/>
  <c r="H70" i="2" s="1"/>
  <c r="R204" i="39"/>
  <c r="H65" i="2" s="1"/>
  <c r="Q204" i="39"/>
  <c r="O204" i="39"/>
  <c r="H92" i="2" s="1"/>
  <c r="M204" i="39"/>
  <c r="H46" i="2" s="1"/>
  <c r="L204" i="39"/>
  <c r="H33" i="2" s="1"/>
  <c r="C204" i="39"/>
  <c r="H26" i="2" s="1"/>
  <c r="B204" i="39"/>
  <c r="H8" i="2" s="1"/>
  <c r="AF203" i="39"/>
  <c r="H165" i="2" s="1"/>
  <c r="AE203" i="39"/>
  <c r="H160" i="2" s="1"/>
  <c r="AD203" i="39"/>
  <c r="H155" i="2" s="1"/>
  <c r="AC203" i="39"/>
  <c r="H150" i="2" s="1"/>
  <c r="AB203" i="39"/>
  <c r="H145" i="2" s="1"/>
  <c r="Z203" i="39"/>
  <c r="H139" i="2" s="1"/>
  <c r="Y203" i="39"/>
  <c r="H134" i="2" s="1"/>
  <c r="X203" i="39"/>
  <c r="H129" i="2" s="1"/>
  <c r="W203" i="39"/>
  <c r="H124" i="2" s="1"/>
  <c r="V203" i="39"/>
  <c r="H119" i="2" s="1"/>
  <c r="T203" i="39"/>
  <c r="H97" i="2" s="1"/>
  <c r="S203" i="39"/>
  <c r="H69" i="2" s="1"/>
  <c r="R203" i="39"/>
  <c r="H64" i="2" s="1"/>
  <c r="Q203" i="39"/>
  <c r="O203" i="39"/>
  <c r="H91" i="2" s="1"/>
  <c r="N203" i="39"/>
  <c r="H74" i="2" s="1"/>
  <c r="M203" i="39"/>
  <c r="H45" i="2" s="1"/>
  <c r="L203" i="39"/>
  <c r="H32" i="2" s="1"/>
  <c r="C203" i="39"/>
  <c r="H25" i="2" s="1"/>
  <c r="B203" i="39"/>
  <c r="H7" i="2" s="1"/>
  <c r="A203" i="39"/>
  <c r="H4" i="2" s="1"/>
  <c r="P200" i="39"/>
  <c r="K200" i="39"/>
  <c r="I200" i="39"/>
  <c r="F200" i="39"/>
  <c r="P199" i="39"/>
  <c r="K199" i="39"/>
  <c r="I199" i="39"/>
  <c r="F199" i="39"/>
  <c r="P198" i="39"/>
  <c r="K198" i="39"/>
  <c r="I198" i="39"/>
  <c r="F198" i="39"/>
  <c r="P197" i="39"/>
  <c r="K197" i="39"/>
  <c r="I197" i="39"/>
  <c r="F197" i="39"/>
  <c r="P196" i="39"/>
  <c r="I196" i="39"/>
  <c r="F196" i="39"/>
  <c r="P191" i="39"/>
  <c r="K191" i="39"/>
  <c r="I191" i="39"/>
  <c r="F191" i="39"/>
  <c r="P190" i="39"/>
  <c r="K190" i="39"/>
  <c r="I190" i="39"/>
  <c r="F190" i="39"/>
  <c r="P189" i="39"/>
  <c r="K189" i="39"/>
  <c r="I189" i="39"/>
  <c r="F189" i="39"/>
  <c r="P188" i="39"/>
  <c r="K188" i="39"/>
  <c r="I188" i="39"/>
  <c r="F188" i="39"/>
  <c r="P187" i="39"/>
  <c r="K187" i="39"/>
  <c r="I187" i="39"/>
  <c r="F187" i="39"/>
  <c r="P186" i="39"/>
  <c r="K186" i="39"/>
  <c r="I186" i="39"/>
  <c r="F186" i="39"/>
  <c r="P185" i="39"/>
  <c r="K185" i="39"/>
  <c r="I185" i="39"/>
  <c r="F185" i="39"/>
  <c r="P184" i="39"/>
  <c r="K184" i="39"/>
  <c r="I184" i="39"/>
  <c r="F184" i="39"/>
  <c r="P183" i="39"/>
  <c r="K183" i="39"/>
  <c r="I183" i="39"/>
  <c r="F183" i="39"/>
  <c r="P182" i="39"/>
  <c r="K182" i="39"/>
  <c r="I182" i="39"/>
  <c r="F182" i="39"/>
  <c r="P181" i="39"/>
  <c r="K181" i="39"/>
  <c r="I181" i="39"/>
  <c r="F181" i="39"/>
  <c r="P180" i="39"/>
  <c r="K180" i="39"/>
  <c r="I180" i="39"/>
  <c r="F180" i="39"/>
  <c r="P179" i="39"/>
  <c r="K179" i="39"/>
  <c r="I179" i="39"/>
  <c r="F179" i="39"/>
  <c r="P178" i="39"/>
  <c r="K178" i="39"/>
  <c r="I178" i="39"/>
  <c r="F178" i="39"/>
  <c r="P177" i="39"/>
  <c r="K177" i="39"/>
  <c r="I177" i="39"/>
  <c r="F177" i="39"/>
  <c r="P176" i="39"/>
  <c r="K176" i="39"/>
  <c r="I176" i="39"/>
  <c r="F176" i="39"/>
  <c r="P175" i="39"/>
  <c r="K175" i="39"/>
  <c r="I175" i="39"/>
  <c r="F175" i="39"/>
  <c r="P174" i="39"/>
  <c r="K174" i="39"/>
  <c r="I174" i="39"/>
  <c r="F174" i="39"/>
  <c r="P173" i="39"/>
  <c r="K173" i="39"/>
  <c r="I173" i="39"/>
  <c r="F173" i="39"/>
  <c r="P172" i="39"/>
  <c r="K172" i="39"/>
  <c r="I172" i="39"/>
  <c r="F172" i="39"/>
  <c r="P171" i="39"/>
  <c r="K171" i="39"/>
  <c r="I171" i="39"/>
  <c r="F171" i="39"/>
  <c r="P170" i="39"/>
  <c r="K170" i="39"/>
  <c r="I170" i="39"/>
  <c r="F170" i="39"/>
  <c r="P169" i="39"/>
  <c r="K169" i="39"/>
  <c r="I169" i="39"/>
  <c r="F169" i="39"/>
  <c r="P168" i="39"/>
  <c r="K168" i="39"/>
  <c r="I168" i="39"/>
  <c r="F168" i="39"/>
  <c r="P167" i="39"/>
  <c r="K167" i="39"/>
  <c r="I167" i="39"/>
  <c r="F167" i="39"/>
  <c r="P166" i="39"/>
  <c r="K166" i="39"/>
  <c r="I166" i="39"/>
  <c r="F166" i="39"/>
  <c r="P165" i="39"/>
  <c r="K165" i="39"/>
  <c r="I165" i="39"/>
  <c r="F165" i="39"/>
  <c r="P164" i="39"/>
  <c r="K164" i="39"/>
  <c r="I164" i="39"/>
  <c r="F164" i="39"/>
  <c r="P163" i="39"/>
  <c r="K163" i="39"/>
  <c r="I163" i="39"/>
  <c r="F163" i="39"/>
  <c r="P162" i="39"/>
  <c r="K162" i="39"/>
  <c r="I162" i="39"/>
  <c r="F162" i="39"/>
  <c r="P161" i="39"/>
  <c r="K161" i="39"/>
  <c r="I161" i="39"/>
  <c r="F161" i="39"/>
  <c r="P160" i="39"/>
  <c r="K160" i="39"/>
  <c r="I160" i="39"/>
  <c r="F160" i="39"/>
  <c r="P159" i="39"/>
  <c r="K159" i="39"/>
  <c r="I159" i="39"/>
  <c r="F159" i="39"/>
  <c r="P158" i="39"/>
  <c r="K158" i="39"/>
  <c r="I158" i="39"/>
  <c r="F158" i="39"/>
  <c r="P157" i="39"/>
  <c r="K157" i="39"/>
  <c r="I157" i="39"/>
  <c r="F157" i="39"/>
  <c r="P156" i="39"/>
  <c r="K156" i="39"/>
  <c r="I156" i="39"/>
  <c r="F156" i="39"/>
  <c r="P155" i="39"/>
  <c r="K155" i="39"/>
  <c r="I155" i="39"/>
  <c r="F155" i="39"/>
  <c r="P154" i="39"/>
  <c r="K154" i="39"/>
  <c r="I154" i="39"/>
  <c r="F154" i="39"/>
  <c r="P153" i="39"/>
  <c r="K153" i="39"/>
  <c r="I153" i="39"/>
  <c r="F153" i="39"/>
  <c r="P152" i="39"/>
  <c r="K152" i="39"/>
  <c r="I152" i="39"/>
  <c r="F152" i="39"/>
  <c r="P151" i="39"/>
  <c r="K151" i="39"/>
  <c r="I151" i="39"/>
  <c r="F151" i="39"/>
  <c r="P150" i="39"/>
  <c r="K150" i="39"/>
  <c r="I150" i="39"/>
  <c r="F150" i="39"/>
  <c r="P149" i="39"/>
  <c r="K149" i="39"/>
  <c r="I149" i="39"/>
  <c r="F149" i="39"/>
  <c r="P148" i="39"/>
  <c r="K148" i="39"/>
  <c r="I148" i="39"/>
  <c r="F148" i="39"/>
  <c r="P147" i="39"/>
  <c r="K147" i="39"/>
  <c r="I147" i="39"/>
  <c r="F147" i="39"/>
  <c r="P146" i="39"/>
  <c r="K146" i="39"/>
  <c r="I146" i="39"/>
  <c r="F146" i="39"/>
  <c r="P145" i="39"/>
  <c r="K145" i="39"/>
  <c r="I145" i="39"/>
  <c r="F145" i="39"/>
  <c r="P144" i="39"/>
  <c r="K144" i="39"/>
  <c r="I144" i="39"/>
  <c r="F144" i="39"/>
  <c r="P143" i="39"/>
  <c r="K143" i="39"/>
  <c r="I143" i="39"/>
  <c r="F143" i="39"/>
  <c r="P142" i="39"/>
  <c r="K142" i="39"/>
  <c r="I142" i="39"/>
  <c r="F142" i="39"/>
  <c r="P141" i="39"/>
  <c r="K141" i="39"/>
  <c r="I141" i="39"/>
  <c r="F141" i="39"/>
  <c r="P140" i="39"/>
  <c r="K140" i="39"/>
  <c r="I140" i="39"/>
  <c r="F140" i="39"/>
  <c r="P139" i="39"/>
  <c r="K139" i="39"/>
  <c r="I139" i="39"/>
  <c r="F139" i="39"/>
  <c r="P138" i="39"/>
  <c r="K138" i="39"/>
  <c r="I138" i="39"/>
  <c r="F138" i="39"/>
  <c r="P137" i="39"/>
  <c r="K137" i="39"/>
  <c r="I137" i="39"/>
  <c r="F137" i="39"/>
  <c r="P136" i="39"/>
  <c r="K136" i="39"/>
  <c r="I136" i="39"/>
  <c r="F136" i="39"/>
  <c r="P135" i="39"/>
  <c r="K135" i="39"/>
  <c r="I135" i="39"/>
  <c r="F135" i="39"/>
  <c r="P134" i="39"/>
  <c r="K134" i="39"/>
  <c r="I134" i="39"/>
  <c r="F134" i="39"/>
  <c r="P133" i="39"/>
  <c r="K133" i="39"/>
  <c r="I133" i="39"/>
  <c r="F133" i="39"/>
  <c r="P132" i="39"/>
  <c r="K132" i="39"/>
  <c r="I132" i="39"/>
  <c r="F132" i="39"/>
  <c r="P131" i="39"/>
  <c r="K131" i="39"/>
  <c r="I131" i="39"/>
  <c r="F131" i="39"/>
  <c r="P130" i="39"/>
  <c r="K130" i="39"/>
  <c r="I130" i="39"/>
  <c r="F130" i="39"/>
  <c r="P129" i="39"/>
  <c r="K129" i="39"/>
  <c r="I129" i="39"/>
  <c r="F129" i="39"/>
  <c r="P128" i="39"/>
  <c r="K128" i="39"/>
  <c r="I128" i="39"/>
  <c r="F128" i="39"/>
  <c r="P127" i="39"/>
  <c r="K127" i="39"/>
  <c r="I127" i="39"/>
  <c r="F127" i="39"/>
  <c r="P126" i="39"/>
  <c r="K126" i="39"/>
  <c r="I126" i="39"/>
  <c r="F126" i="39"/>
  <c r="P125" i="39"/>
  <c r="K125" i="39"/>
  <c r="I125" i="39"/>
  <c r="F125" i="39"/>
  <c r="P124" i="39"/>
  <c r="K124" i="39"/>
  <c r="I124" i="39"/>
  <c r="F124" i="39"/>
  <c r="P123" i="39"/>
  <c r="K123" i="39"/>
  <c r="I123" i="39"/>
  <c r="F123" i="39"/>
  <c r="P122" i="39"/>
  <c r="K122" i="39"/>
  <c r="I122" i="39"/>
  <c r="F122" i="39"/>
  <c r="P121" i="39"/>
  <c r="K121" i="39"/>
  <c r="I121" i="39"/>
  <c r="F121" i="39"/>
  <c r="P120" i="39"/>
  <c r="K120" i="39"/>
  <c r="I120" i="39"/>
  <c r="F120" i="39"/>
  <c r="P119" i="39"/>
  <c r="K119" i="39"/>
  <c r="I119" i="39"/>
  <c r="F119" i="39"/>
  <c r="P118" i="39"/>
  <c r="K118" i="39"/>
  <c r="I118" i="39"/>
  <c r="F118" i="39"/>
  <c r="P117" i="39"/>
  <c r="K117" i="39"/>
  <c r="I117" i="39"/>
  <c r="F117" i="39"/>
  <c r="P116" i="39"/>
  <c r="K116" i="39"/>
  <c r="I116" i="39"/>
  <c r="F116" i="39"/>
  <c r="P115" i="39"/>
  <c r="K115" i="39"/>
  <c r="I115" i="39"/>
  <c r="F115" i="39"/>
  <c r="P114" i="39"/>
  <c r="K114" i="39"/>
  <c r="I114" i="39"/>
  <c r="F114" i="39"/>
  <c r="P113" i="39"/>
  <c r="K113" i="39"/>
  <c r="I113" i="39"/>
  <c r="F113" i="39"/>
  <c r="P112" i="39"/>
  <c r="K112" i="39"/>
  <c r="I112" i="39"/>
  <c r="F112" i="39"/>
  <c r="P111" i="39"/>
  <c r="K111" i="39"/>
  <c r="I111" i="39"/>
  <c r="F111" i="39"/>
  <c r="P110" i="39"/>
  <c r="K110" i="39"/>
  <c r="I110" i="39"/>
  <c r="F110" i="39"/>
  <c r="P109" i="39"/>
  <c r="K109" i="39"/>
  <c r="I109" i="39"/>
  <c r="F109" i="39"/>
  <c r="P108" i="39"/>
  <c r="K108" i="39"/>
  <c r="I108" i="39"/>
  <c r="F108" i="39"/>
  <c r="P107" i="39"/>
  <c r="K107" i="39"/>
  <c r="I107" i="39"/>
  <c r="F107" i="39"/>
  <c r="P106" i="39"/>
  <c r="K106" i="39"/>
  <c r="I106" i="39"/>
  <c r="F106" i="39"/>
  <c r="P105" i="39"/>
  <c r="K105" i="39"/>
  <c r="I105" i="39"/>
  <c r="F105" i="39"/>
  <c r="P104" i="39"/>
  <c r="K104" i="39"/>
  <c r="I104" i="39"/>
  <c r="F104" i="39"/>
  <c r="P103" i="39"/>
  <c r="K103" i="39"/>
  <c r="I103" i="39"/>
  <c r="F103" i="39"/>
  <c r="P102" i="39"/>
  <c r="K102" i="39"/>
  <c r="I102" i="39"/>
  <c r="F102" i="39"/>
  <c r="P101" i="39"/>
  <c r="K101" i="39"/>
  <c r="I101" i="39"/>
  <c r="F101" i="39"/>
  <c r="P100" i="39"/>
  <c r="K100" i="39"/>
  <c r="I100" i="39"/>
  <c r="F100" i="39"/>
  <c r="P99" i="39"/>
  <c r="K99" i="39"/>
  <c r="I99" i="39"/>
  <c r="F99" i="39"/>
  <c r="P98" i="39"/>
  <c r="K98" i="39"/>
  <c r="I98" i="39"/>
  <c r="F98" i="39"/>
  <c r="P97" i="39"/>
  <c r="K97" i="39"/>
  <c r="I97" i="39"/>
  <c r="F97" i="39"/>
  <c r="P96" i="39"/>
  <c r="K96" i="39"/>
  <c r="I96" i="39"/>
  <c r="F96" i="39"/>
  <c r="P95" i="39"/>
  <c r="K95" i="39"/>
  <c r="I95" i="39"/>
  <c r="F95" i="39"/>
  <c r="P94" i="39"/>
  <c r="K94" i="39"/>
  <c r="I94" i="39"/>
  <c r="F94" i="39"/>
  <c r="P93" i="39"/>
  <c r="K93" i="39"/>
  <c r="I93" i="39"/>
  <c r="F93" i="39"/>
  <c r="P92" i="39"/>
  <c r="K92" i="39"/>
  <c r="I92" i="39"/>
  <c r="F92" i="39"/>
  <c r="P91" i="39"/>
  <c r="K91" i="39"/>
  <c r="I91" i="39"/>
  <c r="F91" i="39"/>
  <c r="P90" i="39"/>
  <c r="K90" i="39"/>
  <c r="I90" i="39"/>
  <c r="F90" i="39"/>
  <c r="P89" i="39"/>
  <c r="K89" i="39"/>
  <c r="I89" i="39"/>
  <c r="F89" i="39"/>
  <c r="P88" i="39"/>
  <c r="K88" i="39"/>
  <c r="I88" i="39"/>
  <c r="F88" i="39"/>
  <c r="P87" i="39"/>
  <c r="K87" i="39"/>
  <c r="I87" i="39"/>
  <c r="F87" i="39"/>
  <c r="P86" i="39"/>
  <c r="K86" i="39"/>
  <c r="I86" i="39"/>
  <c r="F86" i="39"/>
  <c r="P85" i="39"/>
  <c r="K85" i="39"/>
  <c r="I85" i="39"/>
  <c r="F85" i="39"/>
  <c r="P84" i="39"/>
  <c r="K84" i="39"/>
  <c r="I84" i="39"/>
  <c r="F84" i="39"/>
  <c r="P83" i="39"/>
  <c r="K83" i="39"/>
  <c r="I83" i="39"/>
  <c r="F83" i="39"/>
  <c r="P82" i="39"/>
  <c r="K82" i="39"/>
  <c r="I82" i="39"/>
  <c r="F82" i="39"/>
  <c r="P81" i="39"/>
  <c r="K81" i="39"/>
  <c r="I81" i="39"/>
  <c r="F81" i="39"/>
  <c r="P80" i="39"/>
  <c r="K80" i="39"/>
  <c r="I80" i="39"/>
  <c r="F80" i="39"/>
  <c r="P79" i="39"/>
  <c r="K79" i="39"/>
  <c r="I79" i="39"/>
  <c r="F79" i="39"/>
  <c r="P78" i="39"/>
  <c r="K78" i="39"/>
  <c r="I78" i="39"/>
  <c r="F78" i="39"/>
  <c r="P77" i="39"/>
  <c r="K77" i="39"/>
  <c r="I77" i="39"/>
  <c r="F77" i="39"/>
  <c r="P76" i="39"/>
  <c r="K76" i="39"/>
  <c r="I76" i="39"/>
  <c r="F76" i="39"/>
  <c r="P75" i="39"/>
  <c r="K75" i="39"/>
  <c r="I75" i="39"/>
  <c r="F75" i="39"/>
  <c r="P74" i="39"/>
  <c r="K74" i="39"/>
  <c r="I74" i="39"/>
  <c r="F74" i="39"/>
  <c r="P73" i="39"/>
  <c r="K73" i="39"/>
  <c r="I73" i="39"/>
  <c r="F73" i="39"/>
  <c r="P72" i="39"/>
  <c r="K72" i="39"/>
  <c r="I72" i="39"/>
  <c r="F72" i="39"/>
  <c r="P71" i="39"/>
  <c r="K71" i="39"/>
  <c r="I71" i="39"/>
  <c r="F71" i="39"/>
  <c r="P70" i="39"/>
  <c r="K70" i="39"/>
  <c r="I70" i="39"/>
  <c r="F70" i="39"/>
  <c r="P69" i="39"/>
  <c r="K69" i="39"/>
  <c r="I69" i="39"/>
  <c r="F69" i="39"/>
  <c r="P68" i="39"/>
  <c r="K68" i="39"/>
  <c r="I68" i="39"/>
  <c r="F68" i="39"/>
  <c r="P67" i="39"/>
  <c r="K67" i="39"/>
  <c r="I67" i="39"/>
  <c r="F67" i="39"/>
  <c r="P66" i="39"/>
  <c r="K66" i="39"/>
  <c r="I66" i="39"/>
  <c r="F66" i="39"/>
  <c r="P65" i="39"/>
  <c r="K65" i="39"/>
  <c r="I65" i="39"/>
  <c r="F65" i="39"/>
  <c r="P64" i="39"/>
  <c r="K64" i="39"/>
  <c r="I64" i="39"/>
  <c r="F64" i="39"/>
  <c r="P63" i="39"/>
  <c r="K63" i="39"/>
  <c r="I63" i="39"/>
  <c r="F63" i="39"/>
  <c r="P62" i="39"/>
  <c r="K62" i="39"/>
  <c r="I62" i="39"/>
  <c r="F62" i="39"/>
  <c r="P61" i="39"/>
  <c r="K61" i="39"/>
  <c r="I61" i="39"/>
  <c r="F61" i="39"/>
  <c r="P60" i="39"/>
  <c r="K60" i="39"/>
  <c r="I60" i="39"/>
  <c r="F60" i="39"/>
  <c r="P59" i="39"/>
  <c r="K59" i="39"/>
  <c r="I59" i="39"/>
  <c r="F59" i="39"/>
  <c r="P58" i="39"/>
  <c r="K58" i="39"/>
  <c r="I58" i="39"/>
  <c r="F58" i="39"/>
  <c r="P57" i="39"/>
  <c r="K57" i="39"/>
  <c r="I57" i="39"/>
  <c r="F57" i="39"/>
  <c r="P56" i="39"/>
  <c r="K56" i="39"/>
  <c r="I56" i="39"/>
  <c r="F56" i="39"/>
  <c r="P55" i="39"/>
  <c r="K55" i="39"/>
  <c r="I55" i="39"/>
  <c r="F55" i="39"/>
  <c r="P54" i="39"/>
  <c r="K54" i="39"/>
  <c r="I54" i="39"/>
  <c r="F54" i="39"/>
  <c r="P53" i="39"/>
  <c r="K53" i="39"/>
  <c r="I53" i="39"/>
  <c r="F53" i="39"/>
  <c r="P52" i="39"/>
  <c r="K52" i="39"/>
  <c r="I52" i="39"/>
  <c r="F52" i="39"/>
  <c r="P51" i="39"/>
  <c r="K51" i="39"/>
  <c r="I51" i="39"/>
  <c r="F51" i="39"/>
  <c r="P50" i="39"/>
  <c r="K50" i="39"/>
  <c r="I50" i="39"/>
  <c r="F50" i="39"/>
  <c r="P49" i="39"/>
  <c r="K49" i="39"/>
  <c r="I49" i="39"/>
  <c r="F49" i="39"/>
  <c r="P48" i="39"/>
  <c r="K48" i="39"/>
  <c r="I48" i="39"/>
  <c r="F48" i="39"/>
  <c r="P47" i="39"/>
  <c r="K47" i="39"/>
  <c r="I47" i="39"/>
  <c r="F47" i="39"/>
  <c r="P46" i="39"/>
  <c r="K46" i="39"/>
  <c r="I46" i="39"/>
  <c r="F46" i="39"/>
  <c r="P45" i="39"/>
  <c r="K45" i="39"/>
  <c r="I45" i="39"/>
  <c r="F45" i="39"/>
  <c r="P44" i="39"/>
  <c r="K44" i="39"/>
  <c r="I44" i="39"/>
  <c r="F44" i="39"/>
  <c r="P43" i="39"/>
  <c r="K43" i="39"/>
  <c r="I43" i="39"/>
  <c r="F43" i="39"/>
  <c r="P42" i="39"/>
  <c r="K42" i="39"/>
  <c r="I42" i="39"/>
  <c r="F42" i="39"/>
  <c r="P41" i="39"/>
  <c r="K41" i="39"/>
  <c r="I41" i="39"/>
  <c r="F41" i="39"/>
  <c r="P40" i="39"/>
  <c r="K40" i="39"/>
  <c r="I40" i="39"/>
  <c r="F40" i="39"/>
  <c r="P39" i="39"/>
  <c r="K39" i="39"/>
  <c r="I39" i="39"/>
  <c r="F39" i="39"/>
  <c r="P38" i="39"/>
  <c r="K38" i="39"/>
  <c r="I38" i="39"/>
  <c r="F38" i="39"/>
  <c r="P37" i="39"/>
  <c r="K37" i="39"/>
  <c r="I37" i="39"/>
  <c r="F37" i="39"/>
  <c r="P36" i="39"/>
  <c r="K36" i="39"/>
  <c r="I36" i="39"/>
  <c r="F36" i="39"/>
  <c r="P35" i="39"/>
  <c r="K35" i="39"/>
  <c r="I35" i="39"/>
  <c r="F35" i="39"/>
  <c r="P34" i="39"/>
  <c r="K34" i="39"/>
  <c r="I34" i="39"/>
  <c r="F34" i="39"/>
  <c r="P33" i="39"/>
  <c r="K33" i="39"/>
  <c r="I33" i="39"/>
  <c r="F33" i="39"/>
  <c r="P32" i="39"/>
  <c r="K32" i="39"/>
  <c r="I32" i="39"/>
  <c r="F32" i="39"/>
  <c r="P31" i="39"/>
  <c r="K31" i="39"/>
  <c r="I31" i="39"/>
  <c r="F31" i="39"/>
  <c r="P30" i="39"/>
  <c r="K30" i="39"/>
  <c r="I30" i="39"/>
  <c r="F30" i="39"/>
  <c r="P29" i="39"/>
  <c r="K29" i="39"/>
  <c r="I29" i="39"/>
  <c r="F29" i="39"/>
  <c r="P28" i="39"/>
  <c r="K28" i="39"/>
  <c r="I28" i="39"/>
  <c r="F28" i="39"/>
  <c r="P27" i="39"/>
  <c r="K27" i="39"/>
  <c r="I27" i="39"/>
  <c r="F27" i="39"/>
  <c r="P26" i="39"/>
  <c r="K26" i="39"/>
  <c r="I26" i="39"/>
  <c r="F26" i="39"/>
  <c r="P25" i="39"/>
  <c r="K25" i="39"/>
  <c r="I25" i="39"/>
  <c r="F25" i="39"/>
  <c r="P24" i="39"/>
  <c r="K24" i="39"/>
  <c r="I24" i="39"/>
  <c r="F24" i="39"/>
  <c r="P23" i="39"/>
  <c r="K23" i="39"/>
  <c r="I23" i="39"/>
  <c r="F23" i="39"/>
  <c r="P22" i="39"/>
  <c r="K22" i="39"/>
  <c r="I22" i="39"/>
  <c r="F22" i="39"/>
  <c r="P21" i="39"/>
  <c r="K21" i="39"/>
  <c r="I21" i="39"/>
  <c r="F21" i="39"/>
  <c r="P20" i="39"/>
  <c r="K20" i="39"/>
  <c r="I20" i="39"/>
  <c r="F20" i="39"/>
  <c r="P19" i="39"/>
  <c r="K19" i="39"/>
  <c r="I19" i="39"/>
  <c r="F19" i="39"/>
  <c r="P18" i="39"/>
  <c r="K18" i="39"/>
  <c r="I18" i="39"/>
  <c r="F18" i="39"/>
  <c r="P17" i="39"/>
  <c r="K17" i="39"/>
  <c r="I17" i="39"/>
  <c r="F17" i="39"/>
  <c r="P16" i="39"/>
  <c r="K16" i="39"/>
  <c r="I16" i="39"/>
  <c r="F16" i="39"/>
  <c r="P15" i="39"/>
  <c r="K15" i="39"/>
  <c r="I15" i="39"/>
  <c r="F15" i="39"/>
  <c r="P14" i="39"/>
  <c r="K14" i="39"/>
  <c r="I14" i="39"/>
  <c r="F14" i="39"/>
  <c r="P13" i="39"/>
  <c r="K13" i="39"/>
  <c r="F13" i="39"/>
  <c r="P12" i="39"/>
  <c r="K12" i="39"/>
  <c r="F12" i="39"/>
  <c r="P11" i="39"/>
  <c r="K11" i="39"/>
  <c r="F11" i="39"/>
  <c r="K10" i="39"/>
  <c r="F10" i="39"/>
  <c r="K9" i="39"/>
  <c r="F9" i="39"/>
  <c r="K8" i="39"/>
  <c r="F8" i="39"/>
  <c r="K7" i="39"/>
  <c r="F7" i="39"/>
  <c r="K6" i="39"/>
  <c r="F6" i="39"/>
  <c r="K5" i="39"/>
  <c r="F5" i="39"/>
  <c r="F3" i="39"/>
  <c r="K2" i="39"/>
  <c r="F2" i="39"/>
  <c r="Q218" i="38"/>
  <c r="Q217" i="38"/>
  <c r="Q216" i="38"/>
  <c r="N217" i="38"/>
  <c r="I88" i="2" s="1"/>
  <c r="Q215" i="38"/>
  <c r="N216" i="38"/>
  <c r="I87" i="2" s="1"/>
  <c r="Q214" i="38"/>
  <c r="N215" i="38"/>
  <c r="I86" i="2" s="1"/>
  <c r="Q213" i="38"/>
  <c r="N214" i="38"/>
  <c r="I85" i="2" s="1"/>
  <c r="Q212" i="38"/>
  <c r="N213" i="38"/>
  <c r="I84" i="2" s="1"/>
  <c r="Q211" i="38"/>
  <c r="N212" i="38"/>
  <c r="I83" i="2" s="1"/>
  <c r="Q210" i="38"/>
  <c r="N211" i="38"/>
  <c r="I82" i="2" s="1"/>
  <c r="Q209" i="38"/>
  <c r="N210" i="38"/>
  <c r="I81" i="2" s="1"/>
  <c r="B209" i="38"/>
  <c r="I13" i="2" s="1"/>
  <c r="Q208" i="38"/>
  <c r="N209" i="38"/>
  <c r="I80" i="2" s="1"/>
  <c r="C208" i="38"/>
  <c r="B208" i="38"/>
  <c r="I12" i="2" s="1"/>
  <c r="Q207" i="38"/>
  <c r="N208" i="38"/>
  <c r="I79" i="2" s="1"/>
  <c r="L207" i="38"/>
  <c r="I36" i="2" s="1"/>
  <c r="C207" i="38"/>
  <c r="B207" i="38"/>
  <c r="I11" i="2" s="1"/>
  <c r="Z206" i="38"/>
  <c r="I142" i="2" s="1"/>
  <c r="Q206" i="38"/>
  <c r="O206" i="38"/>
  <c r="I94" i="2" s="1"/>
  <c r="N207" i="38"/>
  <c r="I78" i="2" s="1"/>
  <c r="L206" i="38"/>
  <c r="I35" i="2" s="1"/>
  <c r="C206" i="38"/>
  <c r="B206" i="38"/>
  <c r="I10" i="2" s="1"/>
  <c r="AF205" i="38"/>
  <c r="I167" i="2" s="1"/>
  <c r="AE205" i="38"/>
  <c r="I162" i="2" s="1"/>
  <c r="AD205" i="38"/>
  <c r="I157" i="2" s="1"/>
  <c r="AC205" i="38"/>
  <c r="I152" i="2" s="1"/>
  <c r="AB205" i="38"/>
  <c r="I147" i="2" s="1"/>
  <c r="Z205" i="38"/>
  <c r="I141" i="2" s="1"/>
  <c r="Y205" i="38"/>
  <c r="I136" i="2" s="1"/>
  <c r="X205" i="38"/>
  <c r="I131" i="2" s="1"/>
  <c r="W205" i="38"/>
  <c r="I126" i="2" s="1"/>
  <c r="V205" i="38"/>
  <c r="I121" i="2" s="1"/>
  <c r="T205" i="38"/>
  <c r="I99" i="2" s="1"/>
  <c r="S205" i="38"/>
  <c r="I71" i="2" s="1"/>
  <c r="R205" i="38"/>
  <c r="I66" i="2" s="1"/>
  <c r="Q205" i="38"/>
  <c r="O205" i="38"/>
  <c r="I93" i="2" s="1"/>
  <c r="N206" i="38"/>
  <c r="I77" i="2" s="1"/>
  <c r="M205" i="38"/>
  <c r="I47" i="2" s="1"/>
  <c r="L205" i="38"/>
  <c r="I34" i="2" s="1"/>
  <c r="C205" i="38"/>
  <c r="B205" i="38"/>
  <c r="I9" i="2" s="1"/>
  <c r="AF204" i="38"/>
  <c r="I166" i="2" s="1"/>
  <c r="AE204" i="38"/>
  <c r="I161" i="2" s="1"/>
  <c r="AD204" i="38"/>
  <c r="I156" i="2" s="1"/>
  <c r="AC204" i="38"/>
  <c r="I151" i="2" s="1"/>
  <c r="AB204" i="38"/>
  <c r="I146" i="2" s="1"/>
  <c r="Z204" i="38"/>
  <c r="I140" i="2" s="1"/>
  <c r="Y204" i="38"/>
  <c r="I135" i="2" s="1"/>
  <c r="X204" i="38"/>
  <c r="I130" i="2" s="1"/>
  <c r="W204" i="38"/>
  <c r="I125" i="2" s="1"/>
  <c r="V204" i="38"/>
  <c r="I120" i="2" s="1"/>
  <c r="T204" i="38"/>
  <c r="I98" i="2" s="1"/>
  <c r="S204" i="38"/>
  <c r="I70" i="2" s="1"/>
  <c r="R204" i="38"/>
  <c r="I65" i="2" s="1"/>
  <c r="Q204" i="38"/>
  <c r="O204" i="38"/>
  <c r="I92" i="2" s="1"/>
  <c r="M204" i="38"/>
  <c r="I46" i="2" s="1"/>
  <c r="L204" i="38"/>
  <c r="I33" i="2" s="1"/>
  <c r="C204" i="38"/>
  <c r="I26" i="2" s="1"/>
  <c r="B204" i="38"/>
  <c r="I8" i="2" s="1"/>
  <c r="AF203" i="38"/>
  <c r="I165" i="2" s="1"/>
  <c r="AE203" i="38"/>
  <c r="I160" i="2" s="1"/>
  <c r="AD203" i="38"/>
  <c r="I155" i="2" s="1"/>
  <c r="AC203" i="38"/>
  <c r="I150" i="2" s="1"/>
  <c r="AB203" i="38"/>
  <c r="I145" i="2" s="1"/>
  <c r="Z203" i="38"/>
  <c r="I139" i="2" s="1"/>
  <c r="Y203" i="38"/>
  <c r="I134" i="2" s="1"/>
  <c r="X203" i="38"/>
  <c r="I129" i="2" s="1"/>
  <c r="W203" i="38"/>
  <c r="I124" i="2" s="1"/>
  <c r="V203" i="38"/>
  <c r="I119" i="2" s="1"/>
  <c r="T203" i="38"/>
  <c r="I97" i="2" s="1"/>
  <c r="S203" i="38"/>
  <c r="I69" i="2" s="1"/>
  <c r="R203" i="38"/>
  <c r="I64" i="2" s="1"/>
  <c r="Q203" i="38"/>
  <c r="O203" i="38"/>
  <c r="I91" i="2" s="1"/>
  <c r="N203" i="38"/>
  <c r="I74" i="2" s="1"/>
  <c r="M203" i="38"/>
  <c r="I45" i="2" s="1"/>
  <c r="L203" i="38"/>
  <c r="I32" i="2" s="1"/>
  <c r="C203" i="38"/>
  <c r="I25" i="2" s="1"/>
  <c r="B203" i="38"/>
  <c r="I7" i="2" s="1"/>
  <c r="A203" i="38"/>
  <c r="I4" i="2" s="1"/>
  <c r="P200" i="38"/>
  <c r="K200" i="38"/>
  <c r="I200" i="38"/>
  <c r="F200" i="38"/>
  <c r="P199" i="38"/>
  <c r="K199" i="38"/>
  <c r="I199" i="38"/>
  <c r="F199" i="38"/>
  <c r="P198" i="38"/>
  <c r="K198" i="38"/>
  <c r="I198" i="38"/>
  <c r="F198" i="38"/>
  <c r="P197" i="38"/>
  <c r="K197" i="38"/>
  <c r="I197" i="38"/>
  <c r="P196" i="38"/>
  <c r="I196" i="38"/>
  <c r="P195" i="38"/>
  <c r="I195" i="38"/>
  <c r="P190" i="38"/>
  <c r="I190" i="38"/>
  <c r="P189" i="38"/>
  <c r="K189" i="38"/>
  <c r="I189" i="38"/>
  <c r="P188" i="38"/>
  <c r="K188" i="38"/>
  <c r="I188" i="38"/>
  <c r="P187" i="38"/>
  <c r="K187" i="38"/>
  <c r="I187" i="38"/>
  <c r="P186" i="38"/>
  <c r="K186" i="38"/>
  <c r="I186" i="38"/>
  <c r="F186" i="38"/>
  <c r="P185" i="38"/>
  <c r="K185" i="38"/>
  <c r="I185" i="38"/>
  <c r="F185" i="38"/>
  <c r="P184" i="38"/>
  <c r="K184" i="38"/>
  <c r="I184" i="38"/>
  <c r="F184" i="38"/>
  <c r="P183" i="38"/>
  <c r="K183" i="38"/>
  <c r="I183" i="38"/>
  <c r="F183" i="38"/>
  <c r="P182" i="38"/>
  <c r="K182" i="38"/>
  <c r="I182" i="38"/>
  <c r="F182" i="38"/>
  <c r="P181" i="38"/>
  <c r="K181" i="38"/>
  <c r="I181" i="38"/>
  <c r="F181" i="38"/>
  <c r="P180" i="38"/>
  <c r="K180" i="38"/>
  <c r="I180" i="38"/>
  <c r="F180" i="38"/>
  <c r="P179" i="38"/>
  <c r="K179" i="38"/>
  <c r="I179" i="38"/>
  <c r="F179" i="38"/>
  <c r="P178" i="38"/>
  <c r="K178" i="38"/>
  <c r="I178" i="38"/>
  <c r="F178" i="38"/>
  <c r="P177" i="38"/>
  <c r="K177" i="38"/>
  <c r="I177" i="38"/>
  <c r="F177" i="38"/>
  <c r="P176" i="38"/>
  <c r="K176" i="38"/>
  <c r="I176" i="38"/>
  <c r="F176" i="38"/>
  <c r="P175" i="38"/>
  <c r="K175" i="38"/>
  <c r="I175" i="38"/>
  <c r="F175" i="38"/>
  <c r="P174" i="38"/>
  <c r="K174" i="38"/>
  <c r="I174" i="38"/>
  <c r="F174" i="38"/>
  <c r="P173" i="38"/>
  <c r="K173" i="38"/>
  <c r="I173" i="38"/>
  <c r="F173" i="38"/>
  <c r="P172" i="38"/>
  <c r="K172" i="38"/>
  <c r="I172" i="38"/>
  <c r="F172" i="38"/>
  <c r="P171" i="38"/>
  <c r="K171" i="38"/>
  <c r="I171" i="38"/>
  <c r="F171" i="38"/>
  <c r="P170" i="38"/>
  <c r="K170" i="38"/>
  <c r="I170" i="38"/>
  <c r="F170" i="38"/>
  <c r="P169" i="38"/>
  <c r="K169" i="38"/>
  <c r="I169" i="38"/>
  <c r="F169" i="38"/>
  <c r="P168" i="38"/>
  <c r="K168" i="38"/>
  <c r="I168" i="38"/>
  <c r="F168" i="38"/>
  <c r="P167" i="38"/>
  <c r="K167" i="38"/>
  <c r="I167" i="38"/>
  <c r="F167" i="38"/>
  <c r="P166" i="38"/>
  <c r="K166" i="38"/>
  <c r="I166" i="38"/>
  <c r="F166" i="38"/>
  <c r="P165" i="38"/>
  <c r="K165" i="38"/>
  <c r="I165" i="38"/>
  <c r="F165" i="38"/>
  <c r="P164" i="38"/>
  <c r="K164" i="38"/>
  <c r="I164" i="38"/>
  <c r="F164" i="38"/>
  <c r="P163" i="38"/>
  <c r="K163" i="38"/>
  <c r="I163" i="38"/>
  <c r="F163" i="38"/>
  <c r="P162" i="38"/>
  <c r="K162" i="38"/>
  <c r="I162" i="38"/>
  <c r="F162" i="38"/>
  <c r="P161" i="38"/>
  <c r="K161" i="38"/>
  <c r="I161" i="38"/>
  <c r="F161" i="38"/>
  <c r="P160" i="38"/>
  <c r="K160" i="38"/>
  <c r="I160" i="38"/>
  <c r="F160" i="38"/>
  <c r="P159" i="38"/>
  <c r="K159" i="38"/>
  <c r="I159" i="38"/>
  <c r="F159" i="38"/>
  <c r="P158" i="38"/>
  <c r="K158" i="38"/>
  <c r="I158" i="38"/>
  <c r="F158" i="38"/>
  <c r="P157" i="38"/>
  <c r="K157" i="38"/>
  <c r="I157" i="38"/>
  <c r="F157" i="38"/>
  <c r="P156" i="38"/>
  <c r="K156" i="38"/>
  <c r="I156" i="38"/>
  <c r="F156" i="38"/>
  <c r="P155" i="38"/>
  <c r="K155" i="38"/>
  <c r="I155" i="38"/>
  <c r="F155" i="38"/>
  <c r="P154" i="38"/>
  <c r="K154" i="38"/>
  <c r="I154" i="38"/>
  <c r="F154" i="38"/>
  <c r="P153" i="38"/>
  <c r="K153" i="38"/>
  <c r="I153" i="38"/>
  <c r="F153" i="38"/>
  <c r="P152" i="38"/>
  <c r="K152" i="38"/>
  <c r="I152" i="38"/>
  <c r="F152" i="38"/>
  <c r="P151" i="38"/>
  <c r="K151" i="38"/>
  <c r="I151" i="38"/>
  <c r="F151" i="38"/>
  <c r="P150" i="38"/>
  <c r="K150" i="38"/>
  <c r="I150" i="38"/>
  <c r="F150" i="38"/>
  <c r="P149" i="38"/>
  <c r="K149" i="38"/>
  <c r="I149" i="38"/>
  <c r="F149" i="38"/>
  <c r="P148" i="38"/>
  <c r="K148" i="38"/>
  <c r="I148" i="38"/>
  <c r="F148" i="38"/>
  <c r="P147" i="38"/>
  <c r="K147" i="38"/>
  <c r="I147" i="38"/>
  <c r="F147" i="38"/>
  <c r="P146" i="38"/>
  <c r="K146" i="38"/>
  <c r="I146" i="38"/>
  <c r="F146" i="38"/>
  <c r="P145" i="38"/>
  <c r="K145" i="38"/>
  <c r="I145" i="38"/>
  <c r="F145" i="38"/>
  <c r="P144" i="38"/>
  <c r="K144" i="38"/>
  <c r="I144" i="38"/>
  <c r="F144" i="38"/>
  <c r="P143" i="38"/>
  <c r="K143" i="38"/>
  <c r="I143" i="38"/>
  <c r="F143" i="38"/>
  <c r="P142" i="38"/>
  <c r="K142" i="38"/>
  <c r="I142" i="38"/>
  <c r="F142" i="38"/>
  <c r="P141" i="38"/>
  <c r="K141" i="38"/>
  <c r="I141" i="38"/>
  <c r="F141" i="38"/>
  <c r="P140" i="38"/>
  <c r="K140" i="38"/>
  <c r="I140" i="38"/>
  <c r="F140" i="38"/>
  <c r="P139" i="38"/>
  <c r="K139" i="38"/>
  <c r="I139" i="38"/>
  <c r="F139" i="38"/>
  <c r="P138" i="38"/>
  <c r="K138" i="38"/>
  <c r="I138" i="38"/>
  <c r="F138" i="38"/>
  <c r="P137" i="38"/>
  <c r="K137" i="38"/>
  <c r="I137" i="38"/>
  <c r="F137" i="38"/>
  <c r="P136" i="38"/>
  <c r="K136" i="38"/>
  <c r="I136" i="38"/>
  <c r="F136" i="38"/>
  <c r="P135" i="38"/>
  <c r="K135" i="38"/>
  <c r="I135" i="38"/>
  <c r="F135" i="38"/>
  <c r="P134" i="38"/>
  <c r="K134" i="38"/>
  <c r="I134" i="38"/>
  <c r="F134" i="38"/>
  <c r="P133" i="38"/>
  <c r="K133" i="38"/>
  <c r="I133" i="38"/>
  <c r="F133" i="38"/>
  <c r="P132" i="38"/>
  <c r="K132" i="38"/>
  <c r="I132" i="38"/>
  <c r="F132" i="38"/>
  <c r="P131" i="38"/>
  <c r="K131" i="38"/>
  <c r="I131" i="38"/>
  <c r="F131" i="38"/>
  <c r="P130" i="38"/>
  <c r="K130" i="38"/>
  <c r="I130" i="38"/>
  <c r="F130" i="38"/>
  <c r="P129" i="38"/>
  <c r="K129" i="38"/>
  <c r="I129" i="38"/>
  <c r="F129" i="38"/>
  <c r="P128" i="38"/>
  <c r="K128" i="38"/>
  <c r="I128" i="38"/>
  <c r="F128" i="38"/>
  <c r="P127" i="38"/>
  <c r="K127" i="38"/>
  <c r="I127" i="38"/>
  <c r="F127" i="38"/>
  <c r="P126" i="38"/>
  <c r="K126" i="38"/>
  <c r="I126" i="38"/>
  <c r="F126" i="38"/>
  <c r="P125" i="38"/>
  <c r="K125" i="38"/>
  <c r="I125" i="38"/>
  <c r="F125" i="38"/>
  <c r="P124" i="38"/>
  <c r="K124" i="38"/>
  <c r="I124" i="38"/>
  <c r="F124" i="38"/>
  <c r="P123" i="38"/>
  <c r="K123" i="38"/>
  <c r="I123" i="38"/>
  <c r="F123" i="38"/>
  <c r="P122" i="38"/>
  <c r="K122" i="38"/>
  <c r="I122" i="38"/>
  <c r="F122" i="38"/>
  <c r="P121" i="38"/>
  <c r="K121" i="38"/>
  <c r="I121" i="38"/>
  <c r="F121" i="38"/>
  <c r="P120" i="38"/>
  <c r="K120" i="38"/>
  <c r="I120" i="38"/>
  <c r="F120" i="38"/>
  <c r="P119" i="38"/>
  <c r="K119" i="38"/>
  <c r="I119" i="38"/>
  <c r="F119" i="38"/>
  <c r="P118" i="38"/>
  <c r="K118" i="38"/>
  <c r="I118" i="38"/>
  <c r="F118" i="38"/>
  <c r="P117" i="38"/>
  <c r="K117" i="38"/>
  <c r="I117" i="38"/>
  <c r="F117" i="38"/>
  <c r="P116" i="38"/>
  <c r="K116" i="38"/>
  <c r="I116" i="38"/>
  <c r="F116" i="38"/>
  <c r="P115" i="38"/>
  <c r="K115" i="38"/>
  <c r="I115" i="38"/>
  <c r="F115" i="38"/>
  <c r="P114" i="38"/>
  <c r="K114" i="38"/>
  <c r="I114" i="38"/>
  <c r="F114" i="38"/>
  <c r="P113" i="38"/>
  <c r="K113" i="38"/>
  <c r="I113" i="38"/>
  <c r="F113" i="38"/>
  <c r="P112" i="38"/>
  <c r="K112" i="38"/>
  <c r="I112" i="38"/>
  <c r="F112" i="38"/>
  <c r="P111" i="38"/>
  <c r="K111" i="38"/>
  <c r="I111" i="38"/>
  <c r="F111" i="38"/>
  <c r="P110" i="38"/>
  <c r="K110" i="38"/>
  <c r="I110" i="38"/>
  <c r="F110" i="38"/>
  <c r="P109" i="38"/>
  <c r="K109" i="38"/>
  <c r="I109" i="38"/>
  <c r="F109" i="38"/>
  <c r="P108" i="38"/>
  <c r="K108" i="38"/>
  <c r="I108" i="38"/>
  <c r="F108" i="38"/>
  <c r="P107" i="38"/>
  <c r="K107" i="38"/>
  <c r="I107" i="38"/>
  <c r="F107" i="38"/>
  <c r="P106" i="38"/>
  <c r="K106" i="38"/>
  <c r="I106" i="38"/>
  <c r="F106" i="38"/>
  <c r="P105" i="38"/>
  <c r="K105" i="38"/>
  <c r="I105" i="38"/>
  <c r="F105" i="38"/>
  <c r="P104" i="38"/>
  <c r="K104" i="38"/>
  <c r="I104" i="38"/>
  <c r="F104" i="38"/>
  <c r="P103" i="38"/>
  <c r="K103" i="38"/>
  <c r="I103" i="38"/>
  <c r="F103" i="38"/>
  <c r="P102" i="38"/>
  <c r="K102" i="38"/>
  <c r="I102" i="38"/>
  <c r="F102" i="38"/>
  <c r="P101" i="38"/>
  <c r="K101" i="38"/>
  <c r="I101" i="38"/>
  <c r="F101" i="38"/>
  <c r="P100" i="38"/>
  <c r="K100" i="38"/>
  <c r="I100" i="38"/>
  <c r="F100" i="38"/>
  <c r="P99" i="38"/>
  <c r="K99" i="38"/>
  <c r="I99" i="38"/>
  <c r="F99" i="38"/>
  <c r="P98" i="38"/>
  <c r="K98" i="38"/>
  <c r="I98" i="38"/>
  <c r="F98" i="38"/>
  <c r="P97" i="38"/>
  <c r="K97" i="38"/>
  <c r="I97" i="38"/>
  <c r="F97" i="38"/>
  <c r="P96" i="38"/>
  <c r="K96" i="38"/>
  <c r="I96" i="38"/>
  <c r="F96" i="38"/>
  <c r="P95" i="38"/>
  <c r="K95" i="38"/>
  <c r="I95" i="38"/>
  <c r="F95" i="38"/>
  <c r="P94" i="38"/>
  <c r="K94" i="38"/>
  <c r="I94" i="38"/>
  <c r="F94" i="38"/>
  <c r="P93" i="38"/>
  <c r="K93" i="38"/>
  <c r="I93" i="38"/>
  <c r="F93" i="38"/>
  <c r="P92" i="38"/>
  <c r="K92" i="38"/>
  <c r="I92" i="38"/>
  <c r="F92" i="38"/>
  <c r="P91" i="38"/>
  <c r="K91" i="38"/>
  <c r="I91" i="38"/>
  <c r="F91" i="38"/>
  <c r="P90" i="38"/>
  <c r="K90" i="38"/>
  <c r="I90" i="38"/>
  <c r="F90" i="38"/>
  <c r="P89" i="38"/>
  <c r="K89" i="38"/>
  <c r="I89" i="38"/>
  <c r="F89" i="38"/>
  <c r="P88" i="38"/>
  <c r="K88" i="38"/>
  <c r="I88" i="38"/>
  <c r="F88" i="38"/>
  <c r="P87" i="38"/>
  <c r="K87" i="38"/>
  <c r="I87" i="38"/>
  <c r="F87" i="38"/>
  <c r="P86" i="38"/>
  <c r="K86" i="38"/>
  <c r="I86" i="38"/>
  <c r="F86" i="38"/>
  <c r="P85" i="38"/>
  <c r="K85" i="38"/>
  <c r="I85" i="38"/>
  <c r="F85" i="38"/>
  <c r="P84" i="38"/>
  <c r="K84" i="38"/>
  <c r="I84" i="38"/>
  <c r="F84" i="38"/>
  <c r="P83" i="38"/>
  <c r="K83" i="38"/>
  <c r="I83" i="38"/>
  <c r="F83" i="38"/>
  <c r="P82" i="38"/>
  <c r="K82" i="38"/>
  <c r="I82" i="38"/>
  <c r="F82" i="38"/>
  <c r="P81" i="38"/>
  <c r="K81" i="38"/>
  <c r="I81" i="38"/>
  <c r="F81" i="38"/>
  <c r="P80" i="38"/>
  <c r="K80" i="38"/>
  <c r="I80" i="38"/>
  <c r="F80" i="38"/>
  <c r="P79" i="38"/>
  <c r="K79" i="38"/>
  <c r="I79" i="38"/>
  <c r="F79" i="38"/>
  <c r="P78" i="38"/>
  <c r="K78" i="38"/>
  <c r="I78" i="38"/>
  <c r="F78" i="38"/>
  <c r="P77" i="38"/>
  <c r="K77" i="38"/>
  <c r="I77" i="38"/>
  <c r="F77" i="38"/>
  <c r="P76" i="38"/>
  <c r="K76" i="38"/>
  <c r="I76" i="38"/>
  <c r="F76" i="38"/>
  <c r="P75" i="38"/>
  <c r="K75" i="38"/>
  <c r="I75" i="38"/>
  <c r="F75" i="38"/>
  <c r="P74" i="38"/>
  <c r="K74" i="38"/>
  <c r="I74" i="38"/>
  <c r="F74" i="38"/>
  <c r="P73" i="38"/>
  <c r="K73" i="38"/>
  <c r="I73" i="38"/>
  <c r="F73" i="38"/>
  <c r="P72" i="38"/>
  <c r="K72" i="38"/>
  <c r="I72" i="38"/>
  <c r="F72" i="38"/>
  <c r="P71" i="38"/>
  <c r="K71" i="38"/>
  <c r="I71" i="38"/>
  <c r="F71" i="38"/>
  <c r="P70" i="38"/>
  <c r="K70" i="38"/>
  <c r="I70" i="38"/>
  <c r="F70" i="38"/>
  <c r="P69" i="38"/>
  <c r="K69" i="38"/>
  <c r="I69" i="38"/>
  <c r="F69" i="38"/>
  <c r="P68" i="38"/>
  <c r="K68" i="38"/>
  <c r="I68" i="38"/>
  <c r="F68" i="38"/>
  <c r="P67" i="38"/>
  <c r="K67" i="38"/>
  <c r="I67" i="38"/>
  <c r="F67" i="38"/>
  <c r="P66" i="38"/>
  <c r="K66" i="38"/>
  <c r="I66" i="38"/>
  <c r="F66" i="38"/>
  <c r="P65" i="38"/>
  <c r="K65" i="38"/>
  <c r="I65" i="38"/>
  <c r="F65" i="38"/>
  <c r="P64" i="38"/>
  <c r="K64" i="38"/>
  <c r="I64" i="38"/>
  <c r="F64" i="38"/>
  <c r="P63" i="38"/>
  <c r="K63" i="38"/>
  <c r="I63" i="38"/>
  <c r="F63" i="38"/>
  <c r="P62" i="38"/>
  <c r="K62" i="38"/>
  <c r="I62" i="38"/>
  <c r="F62" i="38"/>
  <c r="P61" i="38"/>
  <c r="K61" i="38"/>
  <c r="I61" i="38"/>
  <c r="F61" i="38"/>
  <c r="P60" i="38"/>
  <c r="K60" i="38"/>
  <c r="I60" i="38"/>
  <c r="F60" i="38"/>
  <c r="P59" i="38"/>
  <c r="K59" i="38"/>
  <c r="I59" i="38"/>
  <c r="F59" i="38"/>
  <c r="P58" i="38"/>
  <c r="K58" i="38"/>
  <c r="I58" i="38"/>
  <c r="F58" i="38"/>
  <c r="P57" i="38"/>
  <c r="K57" i="38"/>
  <c r="I57" i="38"/>
  <c r="F57" i="38"/>
  <c r="P56" i="38"/>
  <c r="K56" i="38"/>
  <c r="I56" i="38"/>
  <c r="F56" i="38"/>
  <c r="P55" i="38"/>
  <c r="K55" i="38"/>
  <c r="I55" i="38"/>
  <c r="F55" i="38"/>
  <c r="P54" i="38"/>
  <c r="K54" i="38"/>
  <c r="I54" i="38"/>
  <c r="F54" i="38"/>
  <c r="P53" i="38"/>
  <c r="K53" i="38"/>
  <c r="I53" i="38"/>
  <c r="F53" i="38"/>
  <c r="P52" i="38"/>
  <c r="K52" i="38"/>
  <c r="I52" i="38"/>
  <c r="F52" i="38"/>
  <c r="P51" i="38"/>
  <c r="K51" i="38"/>
  <c r="I51" i="38"/>
  <c r="F51" i="38"/>
  <c r="P50" i="38"/>
  <c r="K50" i="38"/>
  <c r="I50" i="38"/>
  <c r="F50" i="38"/>
  <c r="P49" i="38"/>
  <c r="K49" i="38"/>
  <c r="I49" i="38"/>
  <c r="F49" i="38"/>
  <c r="P48" i="38"/>
  <c r="K48" i="38"/>
  <c r="I48" i="38"/>
  <c r="F48" i="38"/>
  <c r="P47" i="38"/>
  <c r="K47" i="38"/>
  <c r="I47" i="38"/>
  <c r="F47" i="38"/>
  <c r="P46" i="38"/>
  <c r="K46" i="38"/>
  <c r="I46" i="38"/>
  <c r="F46" i="38"/>
  <c r="P45" i="38"/>
  <c r="K45" i="38"/>
  <c r="I45" i="38"/>
  <c r="F45" i="38"/>
  <c r="P44" i="38"/>
  <c r="K44" i="38"/>
  <c r="I44" i="38"/>
  <c r="F44" i="38"/>
  <c r="P43" i="38"/>
  <c r="K43" i="38"/>
  <c r="I43" i="38"/>
  <c r="F43" i="38"/>
  <c r="P42" i="38"/>
  <c r="K42" i="38"/>
  <c r="I42" i="38"/>
  <c r="F42" i="38"/>
  <c r="P41" i="38"/>
  <c r="K41" i="38"/>
  <c r="I41" i="38"/>
  <c r="F41" i="38"/>
  <c r="P40" i="38"/>
  <c r="K40" i="38"/>
  <c r="I40" i="38"/>
  <c r="F40" i="38"/>
  <c r="P39" i="38"/>
  <c r="K39" i="38"/>
  <c r="I39" i="38"/>
  <c r="F39" i="38"/>
  <c r="P38" i="38"/>
  <c r="K38" i="38"/>
  <c r="I38" i="38"/>
  <c r="F38" i="38"/>
  <c r="P37" i="38"/>
  <c r="K37" i="38"/>
  <c r="I37" i="38"/>
  <c r="F37" i="38"/>
  <c r="P36" i="38"/>
  <c r="K36" i="38"/>
  <c r="I36" i="38"/>
  <c r="F36" i="38"/>
  <c r="P35" i="38"/>
  <c r="K35" i="38"/>
  <c r="I35" i="38"/>
  <c r="F35" i="38"/>
  <c r="P34" i="38"/>
  <c r="K34" i="38"/>
  <c r="I34" i="38"/>
  <c r="F34" i="38"/>
  <c r="P33" i="38"/>
  <c r="K33" i="38"/>
  <c r="I33" i="38"/>
  <c r="F33" i="38"/>
  <c r="P32" i="38"/>
  <c r="K32" i="38"/>
  <c r="I32" i="38"/>
  <c r="F32" i="38"/>
  <c r="P31" i="38"/>
  <c r="K31" i="38"/>
  <c r="I31" i="38"/>
  <c r="F31" i="38"/>
  <c r="P30" i="38"/>
  <c r="K30" i="38"/>
  <c r="I30" i="38"/>
  <c r="F30" i="38"/>
  <c r="P29" i="38"/>
  <c r="K29" i="38"/>
  <c r="I29" i="38"/>
  <c r="F29" i="38"/>
  <c r="P28" i="38"/>
  <c r="K28" i="38"/>
  <c r="I28" i="38"/>
  <c r="F28" i="38"/>
  <c r="P27" i="38"/>
  <c r="K27" i="38"/>
  <c r="I27" i="38"/>
  <c r="F27" i="38"/>
  <c r="P26" i="38"/>
  <c r="K26" i="38"/>
  <c r="I26" i="38"/>
  <c r="F26" i="38"/>
  <c r="P25" i="38"/>
  <c r="K25" i="38"/>
  <c r="I25" i="38"/>
  <c r="F25" i="38"/>
  <c r="P24" i="38"/>
  <c r="K24" i="38"/>
  <c r="I24" i="38"/>
  <c r="F24" i="38"/>
  <c r="P23" i="38"/>
  <c r="K23" i="38"/>
  <c r="I23" i="38"/>
  <c r="F23" i="38"/>
  <c r="P22" i="38"/>
  <c r="K22" i="38"/>
  <c r="I22" i="38"/>
  <c r="F22" i="38"/>
  <c r="P21" i="38"/>
  <c r="K21" i="38"/>
  <c r="I21" i="38"/>
  <c r="F21" i="38"/>
  <c r="P20" i="38"/>
  <c r="K20" i="38"/>
  <c r="I20" i="38"/>
  <c r="F20" i="38"/>
  <c r="P19" i="38"/>
  <c r="K19" i="38"/>
  <c r="I19" i="38"/>
  <c r="F19" i="38"/>
  <c r="P18" i="38"/>
  <c r="K18" i="38"/>
  <c r="I18" i="38"/>
  <c r="F18" i="38"/>
  <c r="P17" i="38"/>
  <c r="K17" i="38"/>
  <c r="I17" i="38"/>
  <c r="F17" i="38"/>
  <c r="P16" i="38"/>
  <c r="K16" i="38"/>
  <c r="I16" i="38"/>
  <c r="F16" i="38"/>
  <c r="P15" i="38"/>
  <c r="K15" i="38"/>
  <c r="I15" i="38"/>
  <c r="F15" i="38"/>
  <c r="P14" i="38"/>
  <c r="K14" i="38"/>
  <c r="I14" i="38"/>
  <c r="F14" i="38"/>
  <c r="P13" i="38"/>
  <c r="K13" i="38"/>
  <c r="F13" i="38"/>
  <c r="K12" i="38"/>
  <c r="F12" i="38"/>
  <c r="K11" i="38"/>
  <c r="F11" i="38"/>
  <c r="K10" i="38"/>
  <c r="F10" i="38"/>
  <c r="K9" i="38"/>
  <c r="F9" i="38"/>
  <c r="K8" i="38"/>
  <c r="F8" i="38"/>
  <c r="K7" i="38"/>
  <c r="F7" i="38"/>
  <c r="Q218" i="37"/>
  <c r="Q217" i="37"/>
  <c r="Q216" i="37"/>
  <c r="N217" i="37"/>
  <c r="J88" i="2" s="1"/>
  <c r="Q215" i="37"/>
  <c r="N216" i="37"/>
  <c r="J87" i="2" s="1"/>
  <c r="Q214" i="37"/>
  <c r="N215" i="37"/>
  <c r="J86" i="2" s="1"/>
  <c r="Q213" i="37"/>
  <c r="N214" i="37"/>
  <c r="J85" i="2" s="1"/>
  <c r="Q212" i="37"/>
  <c r="N213" i="37"/>
  <c r="J84" i="2" s="1"/>
  <c r="Q211" i="37"/>
  <c r="N212" i="37"/>
  <c r="J83" i="2" s="1"/>
  <c r="Q210" i="37"/>
  <c r="N211" i="37"/>
  <c r="J82" i="2" s="1"/>
  <c r="Q209" i="37"/>
  <c r="N210" i="37"/>
  <c r="J81" i="2" s="1"/>
  <c r="B209" i="37"/>
  <c r="J13" i="2" s="1"/>
  <c r="Q208" i="37"/>
  <c r="N209" i="37"/>
  <c r="J80" i="2" s="1"/>
  <c r="C208" i="37"/>
  <c r="J30" i="2" s="1"/>
  <c r="B208" i="37"/>
  <c r="J12" i="2" s="1"/>
  <c r="Q207" i="37"/>
  <c r="N208" i="37"/>
  <c r="J79" i="2" s="1"/>
  <c r="L207" i="37"/>
  <c r="J36" i="2" s="1"/>
  <c r="C207" i="37"/>
  <c r="J29" i="2" s="1"/>
  <c r="B207" i="37"/>
  <c r="J11" i="2" s="1"/>
  <c r="Z206" i="37"/>
  <c r="J142" i="2" s="1"/>
  <c r="Q206" i="37"/>
  <c r="O206" i="37"/>
  <c r="J94" i="2" s="1"/>
  <c r="N207" i="37"/>
  <c r="J78" i="2" s="1"/>
  <c r="L206" i="37"/>
  <c r="J35" i="2" s="1"/>
  <c r="C206" i="37"/>
  <c r="J28" i="2" s="1"/>
  <c r="B206" i="37"/>
  <c r="J10" i="2" s="1"/>
  <c r="AF205" i="37"/>
  <c r="J167" i="2" s="1"/>
  <c r="AE205" i="37"/>
  <c r="J162" i="2" s="1"/>
  <c r="AD205" i="37"/>
  <c r="J157" i="2" s="1"/>
  <c r="AC205" i="37"/>
  <c r="J152" i="2" s="1"/>
  <c r="AB205" i="37"/>
  <c r="J147" i="2" s="1"/>
  <c r="Z205" i="37"/>
  <c r="J141" i="2" s="1"/>
  <c r="Y205" i="37"/>
  <c r="J136" i="2" s="1"/>
  <c r="X205" i="37"/>
  <c r="J131" i="2" s="1"/>
  <c r="W205" i="37"/>
  <c r="J126" i="2" s="1"/>
  <c r="V205" i="37"/>
  <c r="J121" i="2" s="1"/>
  <c r="T205" i="37"/>
  <c r="J99" i="2" s="1"/>
  <c r="S205" i="37"/>
  <c r="J71" i="2" s="1"/>
  <c r="R205" i="37"/>
  <c r="J66" i="2" s="1"/>
  <c r="Q205" i="37"/>
  <c r="O205" i="37"/>
  <c r="J93" i="2" s="1"/>
  <c r="N206" i="37"/>
  <c r="J77" i="2" s="1"/>
  <c r="M205" i="37"/>
  <c r="J47" i="2" s="1"/>
  <c r="L205" i="37"/>
  <c r="J34" i="2" s="1"/>
  <c r="C205" i="37"/>
  <c r="J27" i="2" s="1"/>
  <c r="B205" i="37"/>
  <c r="J9" i="2" s="1"/>
  <c r="AF204" i="37"/>
  <c r="J166" i="2" s="1"/>
  <c r="AE204" i="37"/>
  <c r="J161" i="2" s="1"/>
  <c r="AD204" i="37"/>
  <c r="J156" i="2" s="1"/>
  <c r="AC204" i="37"/>
  <c r="J151" i="2" s="1"/>
  <c r="AB204" i="37"/>
  <c r="J146" i="2" s="1"/>
  <c r="Z204" i="37"/>
  <c r="J140" i="2" s="1"/>
  <c r="Y204" i="37"/>
  <c r="J135" i="2" s="1"/>
  <c r="X204" i="37"/>
  <c r="J130" i="2" s="1"/>
  <c r="W204" i="37"/>
  <c r="J125" i="2" s="1"/>
  <c r="V204" i="37"/>
  <c r="J120" i="2" s="1"/>
  <c r="T204" i="37"/>
  <c r="J98" i="2" s="1"/>
  <c r="S204" i="37"/>
  <c r="J70" i="2" s="1"/>
  <c r="R204" i="37"/>
  <c r="J65" i="2" s="1"/>
  <c r="Q204" i="37"/>
  <c r="O204" i="37"/>
  <c r="J92" i="2" s="1"/>
  <c r="M204" i="37"/>
  <c r="J46" i="2" s="1"/>
  <c r="L204" i="37"/>
  <c r="J33" i="2" s="1"/>
  <c r="C204" i="37"/>
  <c r="J26" i="2" s="1"/>
  <c r="B204" i="37"/>
  <c r="J8" i="2" s="1"/>
  <c r="AF203" i="37"/>
  <c r="J165" i="2" s="1"/>
  <c r="AE203" i="37"/>
  <c r="J160" i="2" s="1"/>
  <c r="AD203" i="37"/>
  <c r="J155" i="2" s="1"/>
  <c r="AC203" i="37"/>
  <c r="J150" i="2" s="1"/>
  <c r="AB203" i="37"/>
  <c r="J145" i="2" s="1"/>
  <c r="Z203" i="37"/>
  <c r="J139" i="2" s="1"/>
  <c r="Y203" i="37"/>
  <c r="J134" i="2" s="1"/>
  <c r="X203" i="37"/>
  <c r="J129" i="2" s="1"/>
  <c r="W203" i="37"/>
  <c r="J124" i="2" s="1"/>
  <c r="V203" i="37"/>
  <c r="J119" i="2" s="1"/>
  <c r="T203" i="37"/>
  <c r="J97" i="2" s="1"/>
  <c r="S203" i="37"/>
  <c r="J69" i="2" s="1"/>
  <c r="R203" i="37"/>
  <c r="J64" i="2" s="1"/>
  <c r="Q203" i="37"/>
  <c r="O203" i="37"/>
  <c r="J91" i="2" s="1"/>
  <c r="N203" i="37"/>
  <c r="J74" i="2" s="1"/>
  <c r="M203" i="37"/>
  <c r="J45" i="2" s="1"/>
  <c r="L203" i="37"/>
  <c r="J32" i="2" s="1"/>
  <c r="C203" i="37"/>
  <c r="J25" i="2" s="1"/>
  <c r="B203" i="37"/>
  <c r="J7" i="2" s="1"/>
  <c r="A203" i="37"/>
  <c r="J4" i="2" s="1"/>
  <c r="P200" i="37"/>
  <c r="K200" i="37"/>
  <c r="I200" i="37"/>
  <c r="F200" i="37"/>
  <c r="K199" i="37"/>
  <c r="F199" i="37"/>
  <c r="K198" i="37"/>
  <c r="K185" i="37"/>
  <c r="K184" i="37"/>
  <c r="F184" i="37"/>
  <c r="K183" i="37"/>
  <c r="F183" i="37"/>
  <c r="K182" i="37"/>
  <c r="F182" i="37"/>
  <c r="K181" i="37"/>
  <c r="F181" i="37"/>
  <c r="K180" i="37"/>
  <c r="F180" i="37"/>
  <c r="K179" i="37"/>
  <c r="F179" i="37"/>
  <c r="K178" i="37"/>
  <c r="F178" i="37"/>
  <c r="K177" i="37"/>
  <c r="F177" i="37"/>
  <c r="K176" i="37"/>
  <c r="F176" i="37"/>
  <c r="K175" i="37"/>
  <c r="F175" i="37"/>
  <c r="K174" i="37"/>
  <c r="F174" i="37"/>
  <c r="K173" i="37"/>
  <c r="F173" i="37"/>
  <c r="K172" i="37"/>
  <c r="F172" i="37"/>
  <c r="K171" i="37"/>
  <c r="F171" i="37"/>
  <c r="K170" i="37"/>
  <c r="F170" i="37"/>
  <c r="K169" i="37"/>
  <c r="F169" i="37"/>
  <c r="K168" i="37"/>
  <c r="F168" i="37"/>
  <c r="K167" i="37"/>
  <c r="F167" i="37"/>
  <c r="K166" i="37"/>
  <c r="F166" i="37"/>
  <c r="K165" i="37"/>
  <c r="F165" i="37"/>
  <c r="K164" i="37"/>
  <c r="F164" i="37"/>
  <c r="K163" i="37"/>
  <c r="F163" i="37"/>
  <c r="K162" i="37"/>
  <c r="F162" i="37"/>
  <c r="K161" i="37"/>
  <c r="F161" i="37"/>
  <c r="K160" i="37"/>
  <c r="F160" i="37"/>
  <c r="K159" i="37"/>
  <c r="F159" i="37"/>
  <c r="K158" i="37"/>
  <c r="F158" i="37"/>
  <c r="K157" i="37"/>
  <c r="F157" i="37"/>
  <c r="K156" i="37"/>
  <c r="F156" i="37"/>
  <c r="K155" i="37"/>
  <c r="F155" i="37"/>
  <c r="K154" i="37"/>
  <c r="F154" i="37"/>
  <c r="K153" i="37"/>
  <c r="F153" i="37"/>
  <c r="K152" i="37"/>
  <c r="F152" i="37"/>
  <c r="K151" i="37"/>
  <c r="F151" i="37"/>
  <c r="K150" i="37"/>
  <c r="F150" i="37"/>
  <c r="K149" i="37"/>
  <c r="F149" i="37"/>
  <c r="K148" i="37"/>
  <c r="F148" i="37"/>
  <c r="K147" i="37"/>
  <c r="F147" i="37"/>
  <c r="K146" i="37"/>
  <c r="F146" i="37"/>
  <c r="K145" i="37"/>
  <c r="F145" i="37"/>
  <c r="K144" i="37"/>
  <c r="F144" i="37"/>
  <c r="K143" i="37"/>
  <c r="F143" i="37"/>
  <c r="K142" i="37"/>
  <c r="F142" i="37"/>
  <c r="K141" i="37"/>
  <c r="F141" i="37"/>
  <c r="K140" i="37"/>
  <c r="F140" i="37"/>
  <c r="K139" i="37"/>
  <c r="F139" i="37"/>
  <c r="K138" i="37"/>
  <c r="F138" i="37"/>
  <c r="K137" i="37"/>
  <c r="F137" i="37"/>
  <c r="K136" i="37"/>
  <c r="F136" i="37"/>
  <c r="K135" i="37"/>
  <c r="F135" i="37"/>
  <c r="K134" i="37"/>
  <c r="F134" i="37"/>
  <c r="K133" i="37"/>
  <c r="F133" i="37"/>
  <c r="K132" i="37"/>
  <c r="F132" i="37"/>
  <c r="K131" i="37"/>
  <c r="F131" i="37"/>
  <c r="K130" i="37"/>
  <c r="F130" i="37"/>
  <c r="K129" i="37"/>
  <c r="F129" i="37"/>
  <c r="K128" i="37"/>
  <c r="F128" i="37"/>
  <c r="K127" i="37"/>
  <c r="F127" i="37"/>
  <c r="K126" i="37"/>
  <c r="F126" i="37"/>
  <c r="K125" i="37"/>
  <c r="F125" i="37"/>
  <c r="K124" i="37"/>
  <c r="F124" i="37"/>
  <c r="K123" i="37"/>
  <c r="F123" i="37"/>
  <c r="K122" i="37"/>
  <c r="F122" i="37"/>
  <c r="K121" i="37"/>
  <c r="F121" i="37"/>
  <c r="K120" i="37"/>
  <c r="F120" i="37"/>
  <c r="K119" i="37"/>
  <c r="F119" i="37"/>
  <c r="K118" i="37"/>
  <c r="F118" i="37"/>
  <c r="K117" i="37"/>
  <c r="F117" i="37"/>
  <c r="K116" i="37"/>
  <c r="F116" i="37"/>
  <c r="K115" i="37"/>
  <c r="F115" i="37"/>
  <c r="K114" i="37"/>
  <c r="F114" i="37"/>
  <c r="K113" i="37"/>
  <c r="F113" i="37"/>
  <c r="K112" i="37"/>
  <c r="F112" i="37"/>
  <c r="K111" i="37"/>
  <c r="F111" i="37"/>
  <c r="K110" i="37"/>
  <c r="F110" i="37"/>
  <c r="K109" i="37"/>
  <c r="F109" i="37"/>
  <c r="K108" i="37"/>
  <c r="F108" i="37"/>
  <c r="K107" i="37"/>
  <c r="F107" i="37"/>
  <c r="K106" i="37"/>
  <c r="F106" i="37"/>
  <c r="K105" i="37"/>
  <c r="F105" i="37"/>
  <c r="K104" i="37"/>
  <c r="F104" i="37"/>
  <c r="K103" i="37"/>
  <c r="F103" i="37"/>
  <c r="K102" i="37"/>
  <c r="F102" i="37"/>
  <c r="K101" i="37"/>
  <c r="F101" i="37"/>
  <c r="K100" i="37"/>
  <c r="F100" i="37"/>
  <c r="K99" i="37"/>
  <c r="F99" i="37"/>
  <c r="K98" i="37"/>
  <c r="F98" i="37"/>
  <c r="K97" i="37"/>
  <c r="F97" i="37"/>
  <c r="K96" i="37"/>
  <c r="F96" i="37"/>
  <c r="K95" i="37"/>
  <c r="F95" i="37"/>
  <c r="K94" i="37"/>
  <c r="F94" i="37"/>
  <c r="K93" i="37"/>
  <c r="F93" i="37"/>
  <c r="K92" i="37"/>
  <c r="F92" i="37"/>
  <c r="K91" i="37"/>
  <c r="F91" i="37"/>
  <c r="K90" i="37"/>
  <c r="F90" i="37"/>
  <c r="K89" i="37"/>
  <c r="F89" i="37"/>
  <c r="K88" i="37"/>
  <c r="F88" i="37"/>
  <c r="K87" i="37"/>
  <c r="F87" i="37"/>
  <c r="K86" i="37"/>
  <c r="F86" i="37"/>
  <c r="K85" i="37"/>
  <c r="F85" i="37"/>
  <c r="K84" i="37"/>
  <c r="F84" i="37"/>
  <c r="K83" i="37"/>
  <c r="F83" i="37"/>
  <c r="K82" i="37"/>
  <c r="F82" i="37"/>
  <c r="K81" i="37"/>
  <c r="F81" i="37"/>
  <c r="K80" i="37"/>
  <c r="F80" i="37"/>
  <c r="K79" i="37"/>
  <c r="F79" i="37"/>
  <c r="K78" i="37"/>
  <c r="F78" i="37"/>
  <c r="K77" i="37"/>
  <c r="F77" i="37"/>
  <c r="K76" i="37"/>
  <c r="F76" i="37"/>
  <c r="K75" i="37"/>
  <c r="F75" i="37"/>
  <c r="K74" i="37"/>
  <c r="F74" i="37"/>
  <c r="K73" i="37"/>
  <c r="F73" i="37"/>
  <c r="K72" i="37"/>
  <c r="F72" i="37"/>
  <c r="K71" i="37"/>
  <c r="F71" i="37"/>
  <c r="K70" i="37"/>
  <c r="F70" i="37"/>
  <c r="K69" i="37"/>
  <c r="F69" i="37"/>
  <c r="K68" i="37"/>
  <c r="F68" i="37"/>
  <c r="K67" i="37"/>
  <c r="F67" i="37"/>
  <c r="K66" i="37"/>
  <c r="F66" i="37"/>
  <c r="K65" i="37"/>
  <c r="F65" i="37"/>
  <c r="K64" i="37"/>
  <c r="F64" i="37"/>
  <c r="K63" i="37"/>
  <c r="F63" i="37"/>
  <c r="K62" i="37"/>
  <c r="F62" i="37"/>
  <c r="K61" i="37"/>
  <c r="F61" i="37"/>
  <c r="K60" i="37"/>
  <c r="F60" i="37"/>
  <c r="K59" i="37"/>
  <c r="F59" i="37"/>
  <c r="K58" i="37"/>
  <c r="F58" i="37"/>
  <c r="K57" i="37"/>
  <c r="F57" i="37"/>
  <c r="K56" i="37"/>
  <c r="F56" i="37"/>
  <c r="K55" i="37"/>
  <c r="F55" i="37"/>
  <c r="K54" i="37"/>
  <c r="F54" i="37"/>
  <c r="K53" i="37"/>
  <c r="F53" i="37"/>
  <c r="K52" i="37"/>
  <c r="F52" i="37"/>
  <c r="K51" i="37"/>
  <c r="F51" i="37"/>
  <c r="K50" i="37"/>
  <c r="F50" i="37"/>
  <c r="K49" i="37"/>
  <c r="F49" i="37"/>
  <c r="K48" i="37"/>
  <c r="F48" i="37"/>
  <c r="K47" i="37"/>
  <c r="F47" i="37"/>
  <c r="K46" i="37"/>
  <c r="F46" i="37"/>
  <c r="K45" i="37"/>
  <c r="F45" i="37"/>
  <c r="K44" i="37"/>
  <c r="F44" i="37"/>
  <c r="K43" i="37"/>
  <c r="F43" i="37"/>
  <c r="K42" i="37"/>
  <c r="F42" i="37"/>
  <c r="K41" i="37"/>
  <c r="F41" i="37"/>
  <c r="K40" i="37"/>
  <c r="F40" i="37"/>
  <c r="K39" i="37"/>
  <c r="F39" i="37"/>
  <c r="K38" i="37"/>
  <c r="F38" i="37"/>
  <c r="K37" i="37"/>
  <c r="F37" i="37"/>
  <c r="K36" i="37"/>
  <c r="F36" i="37"/>
  <c r="K35" i="37"/>
  <c r="F35" i="37"/>
  <c r="K34" i="37"/>
  <c r="F34" i="37"/>
  <c r="K33" i="37"/>
  <c r="F33" i="37"/>
  <c r="K32" i="37"/>
  <c r="F32" i="37"/>
  <c r="K31" i="37"/>
  <c r="F31" i="37"/>
  <c r="K30" i="37"/>
  <c r="F30" i="37"/>
  <c r="K29" i="37"/>
  <c r="F29" i="37"/>
  <c r="K28" i="37"/>
  <c r="F28" i="37"/>
  <c r="K27" i="37"/>
  <c r="F27" i="37"/>
  <c r="K26" i="37"/>
  <c r="F26" i="37"/>
  <c r="K25" i="37"/>
  <c r="F25" i="37"/>
  <c r="K24" i="37"/>
  <c r="F24" i="37"/>
  <c r="K23" i="37"/>
  <c r="F23" i="37"/>
  <c r="K22" i="37"/>
  <c r="F22" i="37"/>
  <c r="K21" i="37"/>
  <c r="F21" i="37"/>
  <c r="K20" i="37"/>
  <c r="F20" i="37"/>
  <c r="K19" i="37"/>
  <c r="F19" i="37"/>
  <c r="K18" i="37"/>
  <c r="F18" i="37"/>
  <c r="K17" i="37"/>
  <c r="F17" i="37"/>
  <c r="K16" i="37"/>
  <c r="F16" i="37"/>
  <c r="K15" i="37"/>
  <c r="F15" i="37"/>
  <c r="K14" i="37"/>
  <c r="F14" i="37"/>
  <c r="K13" i="37"/>
  <c r="F13" i="37"/>
  <c r="K12" i="37"/>
  <c r="F12" i="37"/>
  <c r="K11" i="37"/>
  <c r="F11" i="37"/>
  <c r="K10" i="37"/>
  <c r="F10" i="37"/>
  <c r="K9" i="37"/>
  <c r="F9" i="37"/>
  <c r="K3" i="37"/>
  <c r="F3" i="37"/>
  <c r="K2" i="37"/>
  <c r="F2" i="37"/>
  <c r="Q218" i="36"/>
  <c r="Q217" i="36"/>
  <c r="Q216" i="36"/>
  <c r="N217" i="36"/>
  <c r="L88" i="2" s="1"/>
  <c r="Q215" i="36"/>
  <c r="N216" i="36"/>
  <c r="L87" i="2" s="1"/>
  <c r="Q214" i="36"/>
  <c r="N215" i="36"/>
  <c r="L86" i="2" s="1"/>
  <c r="O86" i="2" s="1"/>
  <c r="Q213" i="36"/>
  <c r="N214" i="36"/>
  <c r="L85" i="2" s="1"/>
  <c r="Q212" i="36"/>
  <c r="N213" i="36"/>
  <c r="L84" i="2" s="1"/>
  <c r="Q211" i="36"/>
  <c r="N212" i="36"/>
  <c r="L83" i="2" s="1"/>
  <c r="Q210" i="36"/>
  <c r="N211" i="36"/>
  <c r="L82" i="2" s="1"/>
  <c r="O82" i="2" s="1"/>
  <c r="Q209" i="36"/>
  <c r="N210" i="36"/>
  <c r="L81" i="2" s="1"/>
  <c r="B209" i="36"/>
  <c r="L13" i="2" s="1"/>
  <c r="Q208" i="36"/>
  <c r="N209" i="36"/>
  <c r="L80" i="2" s="1"/>
  <c r="C208" i="36"/>
  <c r="L30" i="2" s="1"/>
  <c r="B208" i="36"/>
  <c r="L12" i="2" s="1"/>
  <c r="Q207" i="36"/>
  <c r="N208" i="36"/>
  <c r="L79" i="2" s="1"/>
  <c r="L207" i="36"/>
  <c r="L36" i="2" s="1"/>
  <c r="C207" i="36"/>
  <c r="L29" i="2" s="1"/>
  <c r="B207" i="36"/>
  <c r="L11" i="2" s="1"/>
  <c r="Z206" i="36"/>
  <c r="L142" i="2" s="1"/>
  <c r="Q206" i="36"/>
  <c r="O206" i="36"/>
  <c r="L94" i="2" s="1"/>
  <c r="N207" i="36"/>
  <c r="L78" i="2" s="1"/>
  <c r="O78" i="2" s="1"/>
  <c r="L206" i="36"/>
  <c r="L35" i="2" s="1"/>
  <c r="C206" i="36"/>
  <c r="L28" i="2" s="1"/>
  <c r="B206" i="36"/>
  <c r="L10" i="2" s="1"/>
  <c r="AF205" i="36"/>
  <c r="L167" i="2" s="1"/>
  <c r="AE205" i="36"/>
  <c r="L162" i="2" s="1"/>
  <c r="AD205" i="36"/>
  <c r="L157" i="2" s="1"/>
  <c r="AC205" i="36"/>
  <c r="L152" i="2" s="1"/>
  <c r="AB205" i="36"/>
  <c r="L147" i="2" s="1"/>
  <c r="Z205" i="36"/>
  <c r="L141" i="2" s="1"/>
  <c r="Y205" i="36"/>
  <c r="L136" i="2" s="1"/>
  <c r="X205" i="36"/>
  <c r="L131" i="2" s="1"/>
  <c r="W205" i="36"/>
  <c r="L126" i="2" s="1"/>
  <c r="V205" i="36"/>
  <c r="L121" i="2" s="1"/>
  <c r="T205" i="36"/>
  <c r="L99" i="2" s="1"/>
  <c r="S205" i="36"/>
  <c r="L71" i="2" s="1"/>
  <c r="R205" i="36"/>
  <c r="L66" i="2" s="1"/>
  <c r="Q205" i="36"/>
  <c r="O205" i="36"/>
  <c r="L93" i="2" s="1"/>
  <c r="N206" i="36"/>
  <c r="L77" i="2" s="1"/>
  <c r="M205" i="36"/>
  <c r="L47" i="2" s="1"/>
  <c r="L205" i="36"/>
  <c r="L34" i="2" s="1"/>
  <c r="C205" i="36"/>
  <c r="L27" i="2" s="1"/>
  <c r="B205" i="36"/>
  <c r="L9" i="2" s="1"/>
  <c r="AF204" i="36"/>
  <c r="L166" i="2" s="1"/>
  <c r="AE204" i="36"/>
  <c r="L161" i="2" s="1"/>
  <c r="AD204" i="36"/>
  <c r="L156" i="2" s="1"/>
  <c r="AC204" i="36"/>
  <c r="L151" i="2" s="1"/>
  <c r="AB204" i="36"/>
  <c r="L146" i="2" s="1"/>
  <c r="Z204" i="36"/>
  <c r="L140" i="2" s="1"/>
  <c r="Y204" i="36"/>
  <c r="L135" i="2" s="1"/>
  <c r="X204" i="36"/>
  <c r="L130" i="2" s="1"/>
  <c r="W204" i="36"/>
  <c r="L125" i="2" s="1"/>
  <c r="V204" i="36"/>
  <c r="L120" i="2" s="1"/>
  <c r="T204" i="36"/>
  <c r="L98" i="2" s="1"/>
  <c r="S204" i="36"/>
  <c r="L70" i="2" s="1"/>
  <c r="R204" i="36"/>
  <c r="L65" i="2" s="1"/>
  <c r="Q204" i="36"/>
  <c r="O204" i="36"/>
  <c r="L92" i="2" s="1"/>
  <c r="M204" i="36"/>
  <c r="L46" i="2" s="1"/>
  <c r="L204" i="36"/>
  <c r="L33" i="2" s="1"/>
  <c r="C204" i="36"/>
  <c r="L26" i="2" s="1"/>
  <c r="B204" i="36"/>
  <c r="L8" i="2" s="1"/>
  <c r="AF203" i="36"/>
  <c r="L165" i="2" s="1"/>
  <c r="AE203" i="36"/>
  <c r="L160" i="2" s="1"/>
  <c r="AD203" i="36"/>
  <c r="L155" i="2" s="1"/>
  <c r="AC203" i="36"/>
  <c r="L150" i="2" s="1"/>
  <c r="AB203" i="36"/>
  <c r="L145" i="2" s="1"/>
  <c r="Z203" i="36"/>
  <c r="L139" i="2" s="1"/>
  <c r="Y203" i="36"/>
  <c r="L134" i="2" s="1"/>
  <c r="X203" i="36"/>
  <c r="L129" i="2" s="1"/>
  <c r="W203" i="36"/>
  <c r="L124" i="2" s="1"/>
  <c r="V203" i="36"/>
  <c r="L119" i="2" s="1"/>
  <c r="T203" i="36"/>
  <c r="L97" i="2" s="1"/>
  <c r="S203" i="36"/>
  <c r="L69" i="2" s="1"/>
  <c r="R203" i="36"/>
  <c r="L64" i="2" s="1"/>
  <c r="Q203" i="36"/>
  <c r="O203" i="36"/>
  <c r="L91" i="2" s="1"/>
  <c r="N203" i="36"/>
  <c r="L74" i="2" s="1"/>
  <c r="M203" i="36"/>
  <c r="L45" i="2" s="1"/>
  <c r="L203" i="36"/>
  <c r="L32" i="2" s="1"/>
  <c r="C203" i="36"/>
  <c r="L25" i="2" s="1"/>
  <c r="B203" i="36"/>
  <c r="L7" i="2" s="1"/>
  <c r="A203" i="36"/>
  <c r="L4" i="2" s="1"/>
  <c r="P200" i="36"/>
  <c r="K200" i="36"/>
  <c r="I200" i="36"/>
  <c r="F200" i="36"/>
  <c r="P199" i="36"/>
  <c r="K199" i="36"/>
  <c r="I199" i="36"/>
  <c r="F199" i="36"/>
  <c r="P198" i="36"/>
  <c r="K198" i="36"/>
  <c r="F198" i="36"/>
  <c r="F197" i="36"/>
  <c r="F196" i="36"/>
  <c r="K170" i="36"/>
  <c r="K169" i="36"/>
  <c r="K168" i="36"/>
  <c r="K167" i="36"/>
  <c r="K166" i="36"/>
  <c r="K165" i="36"/>
  <c r="K164" i="36"/>
  <c r="K163" i="36"/>
  <c r="K162" i="36"/>
  <c r="K161" i="36"/>
  <c r="K160" i="36"/>
  <c r="K159" i="36"/>
  <c r="K158" i="36"/>
  <c r="F158" i="36"/>
  <c r="K157" i="36"/>
  <c r="F157" i="36"/>
  <c r="K156" i="36"/>
  <c r="F156" i="36"/>
  <c r="K155" i="36"/>
  <c r="F155" i="36"/>
  <c r="K154" i="36"/>
  <c r="F154" i="36"/>
  <c r="K153" i="36"/>
  <c r="F153" i="36"/>
  <c r="K152" i="36"/>
  <c r="F152" i="36"/>
  <c r="K151" i="36"/>
  <c r="F151" i="36"/>
  <c r="K150" i="36"/>
  <c r="F150" i="36"/>
  <c r="K149" i="36"/>
  <c r="F149" i="36"/>
  <c r="K148" i="36"/>
  <c r="F148" i="36"/>
  <c r="K147" i="36"/>
  <c r="F147" i="36"/>
  <c r="K146" i="36"/>
  <c r="F146" i="36"/>
  <c r="K145" i="36"/>
  <c r="F145" i="36"/>
  <c r="K144" i="36"/>
  <c r="F144" i="36"/>
  <c r="K143" i="36"/>
  <c r="F143" i="36"/>
  <c r="K142" i="36"/>
  <c r="F142" i="36"/>
  <c r="K141" i="36"/>
  <c r="F141" i="36"/>
  <c r="K140" i="36"/>
  <c r="F140" i="36"/>
  <c r="K139" i="36"/>
  <c r="F139" i="36"/>
  <c r="K138" i="36"/>
  <c r="F138" i="36"/>
  <c r="K137" i="36"/>
  <c r="F137" i="36"/>
  <c r="K136" i="36"/>
  <c r="F136" i="36"/>
  <c r="K135" i="36"/>
  <c r="F135" i="36"/>
  <c r="K134" i="36"/>
  <c r="F134" i="36"/>
  <c r="K133" i="36"/>
  <c r="F133" i="36"/>
  <c r="K132" i="36"/>
  <c r="F132" i="36"/>
  <c r="K131" i="36"/>
  <c r="F131" i="36"/>
  <c r="K130" i="36"/>
  <c r="F130" i="36"/>
  <c r="K129" i="36"/>
  <c r="F129" i="36"/>
  <c r="K128" i="36"/>
  <c r="F128" i="36"/>
  <c r="K127" i="36"/>
  <c r="F127" i="36"/>
  <c r="K126" i="36"/>
  <c r="F126" i="36"/>
  <c r="K125" i="36"/>
  <c r="F125" i="36"/>
  <c r="K124" i="36"/>
  <c r="F124" i="36"/>
  <c r="K123" i="36"/>
  <c r="F123" i="36"/>
  <c r="K122" i="36"/>
  <c r="F122" i="36"/>
  <c r="K121" i="36"/>
  <c r="F121" i="36"/>
  <c r="K120" i="36"/>
  <c r="F120" i="36"/>
  <c r="K119" i="36"/>
  <c r="F119" i="36"/>
  <c r="K118" i="36"/>
  <c r="F118" i="36"/>
  <c r="K117" i="36"/>
  <c r="F117" i="36"/>
  <c r="K116" i="36"/>
  <c r="F116" i="36"/>
  <c r="K115" i="36"/>
  <c r="F115" i="36"/>
  <c r="K114" i="36"/>
  <c r="F114" i="36"/>
  <c r="K113" i="36"/>
  <c r="F113" i="36"/>
  <c r="K112" i="36"/>
  <c r="F112" i="36"/>
  <c r="K111" i="36"/>
  <c r="F111" i="36"/>
  <c r="K110" i="36"/>
  <c r="F110" i="36"/>
  <c r="K109" i="36"/>
  <c r="F109" i="36"/>
  <c r="K108" i="36"/>
  <c r="F108" i="36"/>
  <c r="K107" i="36"/>
  <c r="F107" i="36"/>
  <c r="K106" i="36"/>
  <c r="F106" i="36"/>
  <c r="K105" i="36"/>
  <c r="F105" i="36"/>
  <c r="K104" i="36"/>
  <c r="F104" i="36"/>
  <c r="K103" i="36"/>
  <c r="F103" i="36"/>
  <c r="K102" i="36"/>
  <c r="F102" i="36"/>
  <c r="K101" i="36"/>
  <c r="F101" i="36"/>
  <c r="K100" i="36"/>
  <c r="F100" i="36"/>
  <c r="K99" i="36"/>
  <c r="F99" i="36"/>
  <c r="K98" i="36"/>
  <c r="F98" i="36"/>
  <c r="K97" i="36"/>
  <c r="F97" i="36"/>
  <c r="K96" i="36"/>
  <c r="F96" i="36"/>
  <c r="K95" i="36"/>
  <c r="F95" i="36"/>
  <c r="K94" i="36"/>
  <c r="F94" i="36"/>
  <c r="K93" i="36"/>
  <c r="F93" i="36"/>
  <c r="K92" i="36"/>
  <c r="F92" i="36"/>
  <c r="K91" i="36"/>
  <c r="F91" i="36"/>
  <c r="K90" i="36"/>
  <c r="F90" i="36"/>
  <c r="K89" i="36"/>
  <c r="F89" i="36"/>
  <c r="K88" i="36"/>
  <c r="F88" i="36"/>
  <c r="K87" i="36"/>
  <c r="F87" i="36"/>
  <c r="K86" i="36"/>
  <c r="F86" i="36"/>
  <c r="K85" i="36"/>
  <c r="F85" i="36"/>
  <c r="K84" i="36"/>
  <c r="F84" i="36"/>
  <c r="K83" i="36"/>
  <c r="F83" i="36"/>
  <c r="K82" i="36"/>
  <c r="F82" i="36"/>
  <c r="K81" i="36"/>
  <c r="F81" i="36"/>
  <c r="K80" i="36"/>
  <c r="F80" i="36"/>
  <c r="K79" i="36"/>
  <c r="F79" i="36"/>
  <c r="K78" i="36"/>
  <c r="F78" i="36"/>
  <c r="K77" i="36"/>
  <c r="F77" i="36"/>
  <c r="K76" i="36"/>
  <c r="F76" i="36"/>
  <c r="K75" i="36"/>
  <c r="F75" i="36"/>
  <c r="K74" i="36"/>
  <c r="F74" i="36"/>
  <c r="K73" i="36"/>
  <c r="F73" i="36"/>
  <c r="K72" i="36"/>
  <c r="F72" i="36"/>
  <c r="K71" i="36"/>
  <c r="F71" i="36"/>
  <c r="K70" i="36"/>
  <c r="F70" i="36"/>
  <c r="K69" i="36"/>
  <c r="F69" i="36"/>
  <c r="K68" i="36"/>
  <c r="F68" i="36"/>
  <c r="K67" i="36"/>
  <c r="F67" i="36"/>
  <c r="K66" i="36"/>
  <c r="F66" i="36"/>
  <c r="K65" i="36"/>
  <c r="F65" i="36"/>
  <c r="K64" i="36"/>
  <c r="F64" i="36"/>
  <c r="K63" i="36"/>
  <c r="F63" i="36"/>
  <c r="K62" i="36"/>
  <c r="F62" i="36"/>
  <c r="K61" i="36"/>
  <c r="F61" i="36"/>
  <c r="K60" i="36"/>
  <c r="F60" i="36"/>
  <c r="K59" i="36"/>
  <c r="F59" i="36"/>
  <c r="K58" i="36"/>
  <c r="F58" i="36"/>
  <c r="K57" i="36"/>
  <c r="F57" i="36"/>
  <c r="K56" i="36"/>
  <c r="F56" i="36"/>
  <c r="K55" i="36"/>
  <c r="F55" i="36"/>
  <c r="K54" i="36"/>
  <c r="F54" i="36"/>
  <c r="K53" i="36"/>
  <c r="F53" i="36"/>
  <c r="K52" i="36"/>
  <c r="F52" i="36"/>
  <c r="K51" i="36"/>
  <c r="F51" i="36"/>
  <c r="K50" i="36"/>
  <c r="F50" i="36"/>
  <c r="K49" i="36"/>
  <c r="F49" i="36"/>
  <c r="K48" i="36"/>
  <c r="F48" i="36"/>
  <c r="K47" i="36"/>
  <c r="F47" i="36"/>
  <c r="K46" i="36"/>
  <c r="F46" i="36"/>
  <c r="K45" i="36"/>
  <c r="F45" i="36"/>
  <c r="K44" i="36"/>
  <c r="F44" i="36"/>
  <c r="K43" i="36"/>
  <c r="F43" i="36"/>
  <c r="K42" i="36"/>
  <c r="F42" i="36"/>
  <c r="K41" i="36"/>
  <c r="F41" i="36"/>
  <c r="K40" i="36"/>
  <c r="F40" i="36"/>
  <c r="K39" i="36"/>
  <c r="F39" i="36"/>
  <c r="K38" i="36"/>
  <c r="F38" i="36"/>
  <c r="K37" i="36"/>
  <c r="F37" i="36"/>
  <c r="K36" i="36"/>
  <c r="F36" i="36"/>
  <c r="K35" i="36"/>
  <c r="F35" i="36"/>
  <c r="K34" i="36"/>
  <c r="F34" i="36"/>
  <c r="K33" i="36"/>
  <c r="F33" i="36"/>
  <c r="K32" i="36"/>
  <c r="F32" i="36"/>
  <c r="K31" i="36"/>
  <c r="F31" i="36"/>
  <c r="K30" i="36"/>
  <c r="F30" i="36"/>
  <c r="K29" i="36"/>
  <c r="F29" i="36"/>
  <c r="K28" i="36"/>
  <c r="F28" i="36"/>
  <c r="K27" i="36"/>
  <c r="F27" i="36"/>
  <c r="K26" i="36"/>
  <c r="F26" i="36"/>
  <c r="K25" i="36"/>
  <c r="F25" i="36"/>
  <c r="K24" i="36"/>
  <c r="F24" i="36"/>
  <c r="K23" i="36"/>
  <c r="F23" i="36"/>
  <c r="K22" i="36"/>
  <c r="F22" i="36"/>
  <c r="K21" i="36"/>
  <c r="F21" i="36"/>
  <c r="K20" i="36"/>
  <c r="F20" i="36"/>
  <c r="K19" i="36"/>
  <c r="F19" i="36"/>
  <c r="K18" i="36"/>
  <c r="F18" i="36"/>
  <c r="K17" i="36"/>
  <c r="F17" i="36"/>
  <c r="K16" i="36"/>
  <c r="F16" i="36"/>
  <c r="K15" i="36"/>
  <c r="F15" i="36"/>
  <c r="K14" i="36"/>
  <c r="F14" i="36"/>
  <c r="K13" i="36"/>
  <c r="F13" i="36"/>
  <c r="K12" i="36"/>
  <c r="F12" i="36"/>
  <c r="K11" i="36"/>
  <c r="F11" i="36"/>
  <c r="K10" i="36"/>
  <c r="F10" i="36"/>
  <c r="K9" i="36"/>
  <c r="F9" i="36"/>
  <c r="K8" i="36"/>
  <c r="F8" i="36"/>
  <c r="K7" i="36"/>
  <c r="F7" i="36"/>
  <c r="K6" i="36"/>
  <c r="F6" i="36"/>
  <c r="K3" i="36"/>
  <c r="F3" i="36"/>
  <c r="K2" i="36"/>
  <c r="F2" i="36"/>
  <c r="Q218" i="35"/>
  <c r="Q217" i="35"/>
  <c r="Q216" i="35"/>
  <c r="N217" i="35"/>
  <c r="M88" i="2" s="1"/>
  <c r="Q215" i="35"/>
  <c r="N216" i="35"/>
  <c r="M87" i="2" s="1"/>
  <c r="Q214" i="35"/>
  <c r="N215" i="35"/>
  <c r="M86" i="2" s="1"/>
  <c r="Q213" i="35"/>
  <c r="N214" i="35"/>
  <c r="M85" i="2" s="1"/>
  <c r="Q212" i="35"/>
  <c r="N213" i="35"/>
  <c r="M84" i="2" s="1"/>
  <c r="Q211" i="35"/>
  <c r="N212" i="35"/>
  <c r="M83" i="2" s="1"/>
  <c r="Q210" i="35"/>
  <c r="N211" i="35"/>
  <c r="M82" i="2" s="1"/>
  <c r="Q209" i="35"/>
  <c r="N210" i="35"/>
  <c r="M81" i="2" s="1"/>
  <c r="B209" i="35"/>
  <c r="M13" i="2" s="1"/>
  <c r="Q208" i="35"/>
  <c r="N209" i="35"/>
  <c r="M80" i="2" s="1"/>
  <c r="C208" i="35"/>
  <c r="M30" i="2" s="1"/>
  <c r="B208" i="35"/>
  <c r="M12" i="2" s="1"/>
  <c r="Q207" i="35"/>
  <c r="N208" i="35"/>
  <c r="M79" i="2" s="1"/>
  <c r="L207" i="35"/>
  <c r="M36" i="2" s="1"/>
  <c r="C207" i="35"/>
  <c r="M29" i="2" s="1"/>
  <c r="B207" i="35"/>
  <c r="M11" i="2" s="1"/>
  <c r="Z206" i="35"/>
  <c r="M142" i="2" s="1"/>
  <c r="Q206" i="35"/>
  <c r="O206" i="35"/>
  <c r="M94" i="2" s="1"/>
  <c r="N207" i="35"/>
  <c r="M78" i="2" s="1"/>
  <c r="L206" i="35"/>
  <c r="M35" i="2" s="1"/>
  <c r="C206" i="35"/>
  <c r="M28" i="2" s="1"/>
  <c r="B206" i="35"/>
  <c r="M10" i="2" s="1"/>
  <c r="AF205" i="35"/>
  <c r="M167" i="2" s="1"/>
  <c r="AE205" i="35"/>
  <c r="M162" i="2" s="1"/>
  <c r="AD205" i="35"/>
  <c r="M157" i="2" s="1"/>
  <c r="AC205" i="35"/>
  <c r="M152" i="2" s="1"/>
  <c r="AB205" i="35"/>
  <c r="M147" i="2" s="1"/>
  <c r="Z205" i="35"/>
  <c r="M141" i="2" s="1"/>
  <c r="Y205" i="35"/>
  <c r="M136" i="2" s="1"/>
  <c r="X205" i="35"/>
  <c r="M131" i="2" s="1"/>
  <c r="W205" i="35"/>
  <c r="M126" i="2" s="1"/>
  <c r="V205" i="35"/>
  <c r="M121" i="2" s="1"/>
  <c r="T205" i="35"/>
  <c r="M99" i="2" s="1"/>
  <c r="S205" i="35"/>
  <c r="M71" i="2" s="1"/>
  <c r="R205" i="35"/>
  <c r="M66" i="2" s="1"/>
  <c r="Q205" i="35"/>
  <c r="O205" i="35"/>
  <c r="M93" i="2" s="1"/>
  <c r="N206" i="35"/>
  <c r="M77" i="2" s="1"/>
  <c r="M205" i="35"/>
  <c r="M47" i="2" s="1"/>
  <c r="L205" i="35"/>
  <c r="M34" i="2" s="1"/>
  <c r="C205" i="35"/>
  <c r="M27" i="2" s="1"/>
  <c r="B205" i="35"/>
  <c r="M9" i="2" s="1"/>
  <c r="AF204" i="35"/>
  <c r="M166" i="2" s="1"/>
  <c r="AE204" i="35"/>
  <c r="M161" i="2" s="1"/>
  <c r="AD204" i="35"/>
  <c r="M156" i="2" s="1"/>
  <c r="AC204" i="35"/>
  <c r="M151" i="2" s="1"/>
  <c r="AB204" i="35"/>
  <c r="M146" i="2" s="1"/>
  <c r="Z204" i="35"/>
  <c r="M140" i="2" s="1"/>
  <c r="Y204" i="35"/>
  <c r="M135" i="2" s="1"/>
  <c r="X204" i="35"/>
  <c r="M130" i="2" s="1"/>
  <c r="W204" i="35"/>
  <c r="M125" i="2" s="1"/>
  <c r="V204" i="35"/>
  <c r="M120" i="2" s="1"/>
  <c r="T204" i="35"/>
  <c r="M98" i="2" s="1"/>
  <c r="S204" i="35"/>
  <c r="M70" i="2" s="1"/>
  <c r="R204" i="35"/>
  <c r="M65" i="2" s="1"/>
  <c r="Q204" i="35"/>
  <c r="O204" i="35"/>
  <c r="M92" i="2" s="1"/>
  <c r="M204" i="35"/>
  <c r="M46" i="2" s="1"/>
  <c r="L204" i="35"/>
  <c r="M33" i="2" s="1"/>
  <c r="C204" i="35"/>
  <c r="M26" i="2" s="1"/>
  <c r="B204" i="35"/>
  <c r="M8" i="2" s="1"/>
  <c r="AF203" i="35"/>
  <c r="M165" i="2" s="1"/>
  <c r="AE203" i="35"/>
  <c r="M160" i="2" s="1"/>
  <c r="AD203" i="35"/>
  <c r="M155" i="2" s="1"/>
  <c r="AC203" i="35"/>
  <c r="M150" i="2" s="1"/>
  <c r="AB203" i="35"/>
  <c r="M145" i="2" s="1"/>
  <c r="Z203" i="35"/>
  <c r="M139" i="2" s="1"/>
  <c r="Y203" i="35"/>
  <c r="M134" i="2" s="1"/>
  <c r="X203" i="35"/>
  <c r="M129" i="2" s="1"/>
  <c r="W203" i="35"/>
  <c r="M124" i="2" s="1"/>
  <c r="V203" i="35"/>
  <c r="M119" i="2" s="1"/>
  <c r="T203" i="35"/>
  <c r="M97" i="2" s="1"/>
  <c r="S203" i="35"/>
  <c r="M69" i="2" s="1"/>
  <c r="R203" i="35"/>
  <c r="M64" i="2" s="1"/>
  <c r="Q203" i="35"/>
  <c r="O203" i="35"/>
  <c r="M91" i="2" s="1"/>
  <c r="N203" i="35"/>
  <c r="M74" i="2" s="1"/>
  <c r="M203" i="35"/>
  <c r="M45" i="2" s="1"/>
  <c r="L203" i="35"/>
  <c r="M32" i="2" s="1"/>
  <c r="C203" i="35"/>
  <c r="M25" i="2" s="1"/>
  <c r="B203" i="35"/>
  <c r="M7" i="2" s="1"/>
  <c r="A203" i="35"/>
  <c r="M4" i="2" s="1"/>
  <c r="P200" i="35"/>
  <c r="K200" i="35"/>
  <c r="I200" i="35"/>
  <c r="F200" i="35"/>
  <c r="P199" i="35"/>
  <c r="K199" i="35"/>
  <c r="I199" i="35"/>
  <c r="F199" i="35"/>
  <c r="P198" i="35"/>
  <c r="K198" i="35"/>
  <c r="I198" i="35"/>
  <c r="F198" i="35"/>
  <c r="P197" i="35"/>
  <c r="K197" i="35"/>
  <c r="I197" i="35"/>
  <c r="F197" i="35"/>
  <c r="P196" i="35"/>
  <c r="K196" i="35"/>
  <c r="I196" i="35"/>
  <c r="F196" i="35"/>
  <c r="I195" i="35"/>
  <c r="K185" i="35"/>
  <c r="F185" i="35"/>
  <c r="K184" i="35"/>
  <c r="F184" i="35"/>
  <c r="K183" i="35"/>
  <c r="F183" i="35"/>
  <c r="K182" i="35"/>
  <c r="F182" i="35"/>
  <c r="K181" i="35"/>
  <c r="F181" i="35"/>
  <c r="K180" i="35"/>
  <c r="F180" i="35"/>
  <c r="K179" i="35"/>
  <c r="F179" i="35"/>
  <c r="K178" i="35"/>
  <c r="F178" i="35"/>
  <c r="K177" i="35"/>
  <c r="F177" i="35"/>
  <c r="K176" i="35"/>
  <c r="F176" i="35"/>
  <c r="K175" i="35"/>
  <c r="F175" i="35"/>
  <c r="K174" i="35"/>
  <c r="F174" i="35"/>
  <c r="K173" i="35"/>
  <c r="F173" i="35"/>
  <c r="K172" i="35"/>
  <c r="F172" i="35"/>
  <c r="K171" i="35"/>
  <c r="F171" i="35"/>
  <c r="K170" i="35"/>
  <c r="F170" i="35"/>
  <c r="K169" i="35"/>
  <c r="F169" i="35"/>
  <c r="K168" i="35"/>
  <c r="F168" i="35"/>
  <c r="K167" i="35"/>
  <c r="F167" i="35"/>
  <c r="K166" i="35"/>
  <c r="F166" i="35"/>
  <c r="K165" i="35"/>
  <c r="F165" i="35"/>
  <c r="K164" i="35"/>
  <c r="F164" i="35"/>
  <c r="K163" i="35"/>
  <c r="F163" i="35"/>
  <c r="K162" i="35"/>
  <c r="F162" i="35"/>
  <c r="K161" i="35"/>
  <c r="F161" i="35"/>
  <c r="K160" i="35"/>
  <c r="F160" i="35"/>
  <c r="K159" i="35"/>
  <c r="F159" i="35"/>
  <c r="K158" i="35"/>
  <c r="F158" i="35"/>
  <c r="K157" i="35"/>
  <c r="F157" i="35"/>
  <c r="K156" i="35"/>
  <c r="F156" i="35"/>
  <c r="K155" i="35"/>
  <c r="F155" i="35"/>
  <c r="K154" i="35"/>
  <c r="F154" i="35"/>
  <c r="K153" i="35"/>
  <c r="F153" i="35"/>
  <c r="K152" i="35"/>
  <c r="F152" i="35"/>
  <c r="K151" i="35"/>
  <c r="F151" i="35"/>
  <c r="K150" i="35"/>
  <c r="F150" i="35"/>
  <c r="K149" i="35"/>
  <c r="F149" i="35"/>
  <c r="K148" i="35"/>
  <c r="F148" i="35"/>
  <c r="K147" i="35"/>
  <c r="F147" i="35"/>
  <c r="K146" i="35"/>
  <c r="F146" i="35"/>
  <c r="K145" i="35"/>
  <c r="F145" i="35"/>
  <c r="K144" i="35"/>
  <c r="F144" i="35"/>
  <c r="K143" i="35"/>
  <c r="F143" i="35"/>
  <c r="K142" i="35"/>
  <c r="F142" i="35"/>
  <c r="K141" i="35"/>
  <c r="F141" i="35"/>
  <c r="K140" i="35"/>
  <c r="F140" i="35"/>
  <c r="K139" i="35"/>
  <c r="F139" i="35"/>
  <c r="K138" i="35"/>
  <c r="F138" i="35"/>
  <c r="K137" i="35"/>
  <c r="F137" i="35"/>
  <c r="K136" i="35"/>
  <c r="F136" i="35"/>
  <c r="K135" i="35"/>
  <c r="F135" i="35"/>
  <c r="K134" i="35"/>
  <c r="F134" i="35"/>
  <c r="K133" i="35"/>
  <c r="F133" i="35"/>
  <c r="K132" i="35"/>
  <c r="F132" i="35"/>
  <c r="K131" i="35"/>
  <c r="F131" i="35"/>
  <c r="K130" i="35"/>
  <c r="F130" i="35"/>
  <c r="K129" i="35"/>
  <c r="F129" i="35"/>
  <c r="K128" i="35"/>
  <c r="F128" i="35"/>
  <c r="K127" i="35"/>
  <c r="F127" i="35"/>
  <c r="K126" i="35"/>
  <c r="F126" i="35"/>
  <c r="K125" i="35"/>
  <c r="F125" i="35"/>
  <c r="K124" i="35"/>
  <c r="F124" i="35"/>
  <c r="K123" i="35"/>
  <c r="F123" i="35"/>
  <c r="K122" i="35"/>
  <c r="F122" i="35"/>
  <c r="K121" i="35"/>
  <c r="F121" i="35"/>
  <c r="K120" i="35"/>
  <c r="F120" i="35"/>
  <c r="K119" i="35"/>
  <c r="F119" i="35"/>
  <c r="K118" i="35"/>
  <c r="F118" i="35"/>
  <c r="K117" i="35"/>
  <c r="F117" i="35"/>
  <c r="K116" i="35"/>
  <c r="F116" i="35"/>
  <c r="K115" i="35"/>
  <c r="F115" i="35"/>
  <c r="K114" i="35"/>
  <c r="F114" i="35"/>
  <c r="K113" i="35"/>
  <c r="F113" i="35"/>
  <c r="K112" i="35"/>
  <c r="F112" i="35"/>
  <c r="K111" i="35"/>
  <c r="F111" i="35"/>
  <c r="K110" i="35"/>
  <c r="F110" i="35"/>
  <c r="K109" i="35"/>
  <c r="F109" i="35"/>
  <c r="K108" i="35"/>
  <c r="F108" i="35"/>
  <c r="K107" i="35"/>
  <c r="F107" i="35"/>
  <c r="K106" i="35"/>
  <c r="F106" i="35"/>
  <c r="K105" i="35"/>
  <c r="F105" i="35"/>
  <c r="K104" i="35"/>
  <c r="F104" i="35"/>
  <c r="K103" i="35"/>
  <c r="F103" i="35"/>
  <c r="K102" i="35"/>
  <c r="F102" i="35"/>
  <c r="K101" i="35"/>
  <c r="F101" i="35"/>
  <c r="K100" i="35"/>
  <c r="F100" i="35"/>
  <c r="K99" i="35"/>
  <c r="F99" i="35"/>
  <c r="K98" i="35"/>
  <c r="F98" i="35"/>
  <c r="K97" i="35"/>
  <c r="F97" i="35"/>
  <c r="K96" i="35"/>
  <c r="F96" i="35"/>
  <c r="K95" i="35"/>
  <c r="F95" i="35"/>
  <c r="K94" i="35"/>
  <c r="F94" i="35"/>
  <c r="K93" i="35"/>
  <c r="F93" i="35"/>
  <c r="K92" i="35"/>
  <c r="F92" i="35"/>
  <c r="K91" i="35"/>
  <c r="F91" i="35"/>
  <c r="K90" i="35"/>
  <c r="F90" i="35"/>
  <c r="K89" i="35"/>
  <c r="F89" i="35"/>
  <c r="K88" i="35"/>
  <c r="F88" i="35"/>
  <c r="K87" i="35"/>
  <c r="F87" i="35"/>
  <c r="K86" i="35"/>
  <c r="F86" i="35"/>
  <c r="K85" i="35"/>
  <c r="F85" i="35"/>
  <c r="K84" i="35"/>
  <c r="F84" i="35"/>
  <c r="K83" i="35"/>
  <c r="F83" i="35"/>
  <c r="K82" i="35"/>
  <c r="F82" i="35"/>
  <c r="K81" i="35"/>
  <c r="F81" i="35"/>
  <c r="K80" i="35"/>
  <c r="F80" i="35"/>
  <c r="K79" i="35"/>
  <c r="F79" i="35"/>
  <c r="K78" i="35"/>
  <c r="F78" i="35"/>
  <c r="K77" i="35"/>
  <c r="F77" i="35"/>
  <c r="K76" i="35"/>
  <c r="F76" i="35"/>
  <c r="K75" i="35"/>
  <c r="F75" i="35"/>
  <c r="K74" i="35"/>
  <c r="F74" i="35"/>
  <c r="K73" i="35"/>
  <c r="F73" i="35"/>
  <c r="K72" i="35"/>
  <c r="F72" i="35"/>
  <c r="K71" i="35"/>
  <c r="F71" i="35"/>
  <c r="K70" i="35"/>
  <c r="F70" i="35"/>
  <c r="K69" i="35"/>
  <c r="F69" i="35"/>
  <c r="K68" i="35"/>
  <c r="F68" i="35"/>
  <c r="K67" i="35"/>
  <c r="F67" i="35"/>
  <c r="K66" i="35"/>
  <c r="F66" i="35"/>
  <c r="K65" i="35"/>
  <c r="F65" i="35"/>
  <c r="K64" i="35"/>
  <c r="F64" i="35"/>
  <c r="K63" i="35"/>
  <c r="F63" i="35"/>
  <c r="K62" i="35"/>
  <c r="F62" i="35"/>
  <c r="K61" i="35"/>
  <c r="F61" i="35"/>
  <c r="K60" i="35"/>
  <c r="F60" i="35"/>
  <c r="K59" i="35"/>
  <c r="F59" i="35"/>
  <c r="K58" i="35"/>
  <c r="F58" i="35"/>
  <c r="K57" i="35"/>
  <c r="F57" i="35"/>
  <c r="K56" i="35"/>
  <c r="F56" i="35"/>
  <c r="K55" i="35"/>
  <c r="F55" i="35"/>
  <c r="K54" i="35"/>
  <c r="F54" i="35"/>
  <c r="K53" i="35"/>
  <c r="F53" i="35"/>
  <c r="K52" i="35"/>
  <c r="F52" i="35"/>
  <c r="K51" i="35"/>
  <c r="F51" i="35"/>
  <c r="K50" i="35"/>
  <c r="F50" i="35"/>
  <c r="K49" i="35"/>
  <c r="F49" i="35"/>
  <c r="K48" i="35"/>
  <c r="F48" i="35"/>
  <c r="K47" i="35"/>
  <c r="F47" i="35"/>
  <c r="K46" i="35"/>
  <c r="F46" i="35"/>
  <c r="K45" i="35"/>
  <c r="F45" i="35"/>
  <c r="K44" i="35"/>
  <c r="F44" i="35"/>
  <c r="K43" i="35"/>
  <c r="F43" i="35"/>
  <c r="K42" i="35"/>
  <c r="F42" i="35"/>
  <c r="K41" i="35"/>
  <c r="F41" i="35"/>
  <c r="K40" i="35"/>
  <c r="F40" i="35"/>
  <c r="K39" i="35"/>
  <c r="F39" i="35"/>
  <c r="K38" i="35"/>
  <c r="F38" i="35"/>
  <c r="K37" i="35"/>
  <c r="F37" i="35"/>
  <c r="K36" i="35"/>
  <c r="F36" i="35"/>
  <c r="K35" i="35"/>
  <c r="F35" i="35"/>
  <c r="K34" i="35"/>
  <c r="F34" i="35"/>
  <c r="K33" i="35"/>
  <c r="F33" i="35"/>
  <c r="K32" i="35"/>
  <c r="F32" i="35"/>
  <c r="K31" i="35"/>
  <c r="F31" i="35"/>
  <c r="K30" i="35"/>
  <c r="F30" i="35"/>
  <c r="K29" i="35"/>
  <c r="F29" i="35"/>
  <c r="K28" i="35"/>
  <c r="F28" i="35"/>
  <c r="K27" i="35"/>
  <c r="F27" i="35"/>
  <c r="K26" i="35"/>
  <c r="F26" i="35"/>
  <c r="K25" i="35"/>
  <c r="F25" i="35"/>
  <c r="K24" i="35"/>
  <c r="F24" i="35"/>
  <c r="K23" i="35"/>
  <c r="F23" i="35"/>
  <c r="K22" i="35"/>
  <c r="F22" i="35"/>
  <c r="K21" i="35"/>
  <c r="F21" i="35"/>
  <c r="K20" i="35"/>
  <c r="F20" i="35"/>
  <c r="K19" i="35"/>
  <c r="F19" i="35"/>
  <c r="K18" i="35"/>
  <c r="F18" i="35"/>
  <c r="K17" i="35"/>
  <c r="F17" i="35"/>
  <c r="K16" i="35"/>
  <c r="F16" i="35"/>
  <c r="K15" i="35"/>
  <c r="F15" i="35"/>
  <c r="K14" i="35"/>
  <c r="F14" i="35"/>
  <c r="K13" i="35"/>
  <c r="F13" i="35"/>
  <c r="K12" i="35"/>
  <c r="F12" i="35"/>
  <c r="K11" i="35"/>
  <c r="F11" i="35"/>
  <c r="K10" i="35"/>
  <c r="F10" i="35"/>
  <c r="K9" i="35"/>
  <c r="F9" i="35"/>
  <c r="K8" i="35"/>
  <c r="F8" i="35"/>
  <c r="K3" i="35"/>
  <c r="F3" i="35"/>
  <c r="K2" i="35"/>
  <c r="F2" i="35"/>
  <c r="Q218" i="34"/>
  <c r="Q217" i="34"/>
  <c r="Q216" i="34"/>
  <c r="N217" i="34"/>
  <c r="N88" i="2" s="1"/>
  <c r="Q215" i="34"/>
  <c r="N216" i="34"/>
  <c r="N87" i="2" s="1"/>
  <c r="Q214" i="34"/>
  <c r="N215" i="34"/>
  <c r="N86" i="2" s="1"/>
  <c r="Q213" i="34"/>
  <c r="N214" i="34"/>
  <c r="N85" i="2" s="1"/>
  <c r="Q212" i="34"/>
  <c r="N213" i="34"/>
  <c r="N84" i="2" s="1"/>
  <c r="Q211" i="34"/>
  <c r="N212" i="34"/>
  <c r="N83" i="2" s="1"/>
  <c r="Q210" i="34"/>
  <c r="N211" i="34"/>
  <c r="N82" i="2" s="1"/>
  <c r="Q209" i="34"/>
  <c r="N210" i="34"/>
  <c r="N81" i="2" s="1"/>
  <c r="B209" i="34"/>
  <c r="N13" i="2" s="1"/>
  <c r="Q208" i="34"/>
  <c r="N209" i="34"/>
  <c r="N80" i="2" s="1"/>
  <c r="C208" i="34"/>
  <c r="N30" i="2" s="1"/>
  <c r="B208" i="34"/>
  <c r="N12" i="2" s="1"/>
  <c r="Q207" i="34"/>
  <c r="N208" i="34"/>
  <c r="N79" i="2" s="1"/>
  <c r="L207" i="34"/>
  <c r="N36" i="2" s="1"/>
  <c r="C207" i="34"/>
  <c r="N29" i="2" s="1"/>
  <c r="B207" i="34"/>
  <c r="N11" i="2" s="1"/>
  <c r="Z206" i="34"/>
  <c r="N142" i="2" s="1"/>
  <c r="Q206" i="34"/>
  <c r="O206" i="34"/>
  <c r="N94" i="2" s="1"/>
  <c r="N207" i="34"/>
  <c r="N78" i="2" s="1"/>
  <c r="L206" i="34"/>
  <c r="N35" i="2" s="1"/>
  <c r="C206" i="34"/>
  <c r="N28" i="2" s="1"/>
  <c r="B206" i="34"/>
  <c r="N10" i="2" s="1"/>
  <c r="AF205" i="34"/>
  <c r="N167" i="2" s="1"/>
  <c r="AE205" i="34"/>
  <c r="N162" i="2" s="1"/>
  <c r="AD205" i="34"/>
  <c r="N157" i="2" s="1"/>
  <c r="AC205" i="34"/>
  <c r="N152" i="2" s="1"/>
  <c r="AB205" i="34"/>
  <c r="N147" i="2" s="1"/>
  <c r="Z205" i="34"/>
  <c r="N141" i="2" s="1"/>
  <c r="Y205" i="34"/>
  <c r="N136" i="2" s="1"/>
  <c r="X205" i="34"/>
  <c r="N131" i="2" s="1"/>
  <c r="W205" i="34"/>
  <c r="N126" i="2" s="1"/>
  <c r="V205" i="34"/>
  <c r="N121" i="2" s="1"/>
  <c r="T205" i="34"/>
  <c r="N99" i="2" s="1"/>
  <c r="S205" i="34"/>
  <c r="N71" i="2" s="1"/>
  <c r="R205" i="34"/>
  <c r="N66" i="2" s="1"/>
  <c r="Q205" i="34"/>
  <c r="O205" i="34"/>
  <c r="N93" i="2" s="1"/>
  <c r="N206" i="34"/>
  <c r="N77" i="2" s="1"/>
  <c r="M205" i="34"/>
  <c r="N47" i="2" s="1"/>
  <c r="L205" i="34"/>
  <c r="N34" i="2" s="1"/>
  <c r="C205" i="34"/>
  <c r="N27" i="2" s="1"/>
  <c r="B205" i="34"/>
  <c r="N9" i="2" s="1"/>
  <c r="AF204" i="34"/>
  <c r="N166" i="2" s="1"/>
  <c r="AE204" i="34"/>
  <c r="N161" i="2" s="1"/>
  <c r="AD204" i="34"/>
  <c r="N156" i="2" s="1"/>
  <c r="AC204" i="34"/>
  <c r="N151" i="2" s="1"/>
  <c r="AB204" i="34"/>
  <c r="N146" i="2" s="1"/>
  <c r="Z204" i="34"/>
  <c r="N140" i="2" s="1"/>
  <c r="Y204" i="34"/>
  <c r="N135" i="2" s="1"/>
  <c r="X204" i="34"/>
  <c r="N130" i="2" s="1"/>
  <c r="W204" i="34"/>
  <c r="N125" i="2" s="1"/>
  <c r="V204" i="34"/>
  <c r="N120" i="2" s="1"/>
  <c r="T204" i="34"/>
  <c r="N98" i="2" s="1"/>
  <c r="S204" i="34"/>
  <c r="N70" i="2" s="1"/>
  <c r="R204" i="34"/>
  <c r="N65" i="2" s="1"/>
  <c r="Q204" i="34"/>
  <c r="O204" i="34"/>
  <c r="N92" i="2" s="1"/>
  <c r="M204" i="34"/>
  <c r="N46" i="2" s="1"/>
  <c r="L204" i="34"/>
  <c r="N33" i="2" s="1"/>
  <c r="C204" i="34"/>
  <c r="N26" i="2" s="1"/>
  <c r="B204" i="34"/>
  <c r="N8" i="2" s="1"/>
  <c r="AF203" i="34"/>
  <c r="N165" i="2" s="1"/>
  <c r="AE203" i="34"/>
  <c r="N160" i="2" s="1"/>
  <c r="AD203" i="34"/>
  <c r="N155" i="2" s="1"/>
  <c r="AC203" i="34"/>
  <c r="N150" i="2" s="1"/>
  <c r="AB203" i="34"/>
  <c r="N145" i="2" s="1"/>
  <c r="Z203" i="34"/>
  <c r="N139" i="2" s="1"/>
  <c r="Y203" i="34"/>
  <c r="N134" i="2" s="1"/>
  <c r="X203" i="34"/>
  <c r="N129" i="2" s="1"/>
  <c r="W203" i="34"/>
  <c r="N124" i="2" s="1"/>
  <c r="V203" i="34"/>
  <c r="N119" i="2" s="1"/>
  <c r="T203" i="34"/>
  <c r="N97" i="2" s="1"/>
  <c r="S203" i="34"/>
  <c r="N69" i="2" s="1"/>
  <c r="R203" i="34"/>
  <c r="N64" i="2" s="1"/>
  <c r="Q203" i="34"/>
  <c r="O203" i="34"/>
  <c r="N91" i="2" s="1"/>
  <c r="N203" i="34"/>
  <c r="N74" i="2" s="1"/>
  <c r="M203" i="34"/>
  <c r="N45" i="2" s="1"/>
  <c r="L203" i="34"/>
  <c r="N32" i="2" s="1"/>
  <c r="C203" i="34"/>
  <c r="N25" i="2" s="1"/>
  <c r="B203" i="34"/>
  <c r="N7" i="2" s="1"/>
  <c r="A203" i="34"/>
  <c r="N4" i="2" s="1"/>
  <c r="P200" i="34"/>
  <c r="K200" i="34"/>
  <c r="I200" i="34"/>
  <c r="F200" i="34"/>
  <c r="P199" i="34"/>
  <c r="K199" i="34"/>
  <c r="F199" i="34"/>
  <c r="P198" i="34"/>
  <c r="K198" i="34"/>
  <c r="F198" i="34"/>
  <c r="P197" i="34"/>
  <c r="K197" i="34"/>
  <c r="F197" i="34"/>
  <c r="P196" i="34"/>
  <c r="K196" i="34"/>
  <c r="F196" i="34"/>
  <c r="K195" i="34"/>
  <c r="F195" i="34"/>
  <c r="K194" i="34"/>
  <c r="K184" i="34"/>
  <c r="K183" i="34"/>
  <c r="K182" i="34"/>
  <c r="F182" i="34"/>
  <c r="K181" i="34"/>
  <c r="F181" i="34"/>
  <c r="K180" i="34"/>
  <c r="F180" i="34"/>
  <c r="K179" i="34"/>
  <c r="F179" i="34"/>
  <c r="K178" i="34"/>
  <c r="F178" i="34"/>
  <c r="K177" i="34"/>
  <c r="F177" i="34"/>
  <c r="K176" i="34"/>
  <c r="F176" i="34"/>
  <c r="K175" i="34"/>
  <c r="F175" i="34"/>
  <c r="K174" i="34"/>
  <c r="F174" i="34"/>
  <c r="K173" i="34"/>
  <c r="F173" i="34"/>
  <c r="K172" i="34"/>
  <c r="F172" i="34"/>
  <c r="K171" i="34"/>
  <c r="F171" i="34"/>
  <c r="K170" i="34"/>
  <c r="F170" i="34"/>
  <c r="K169" i="34"/>
  <c r="F169" i="34"/>
  <c r="K168" i="34"/>
  <c r="F168" i="34"/>
  <c r="K167" i="34"/>
  <c r="F167" i="34"/>
  <c r="K166" i="34"/>
  <c r="F166" i="34"/>
  <c r="K165" i="34"/>
  <c r="F165" i="34"/>
  <c r="K164" i="34"/>
  <c r="F164" i="34"/>
  <c r="K163" i="34"/>
  <c r="F163" i="34"/>
  <c r="K162" i="34"/>
  <c r="F162" i="34"/>
  <c r="K161" i="34"/>
  <c r="F161" i="34"/>
  <c r="K160" i="34"/>
  <c r="F160" i="34"/>
  <c r="K159" i="34"/>
  <c r="F159" i="34"/>
  <c r="K158" i="34"/>
  <c r="F158" i="34"/>
  <c r="K157" i="34"/>
  <c r="F157" i="34"/>
  <c r="K156" i="34"/>
  <c r="F156" i="34"/>
  <c r="K155" i="34"/>
  <c r="F155" i="34"/>
  <c r="K154" i="34"/>
  <c r="F154" i="34"/>
  <c r="K153" i="34"/>
  <c r="F153" i="34"/>
  <c r="K152" i="34"/>
  <c r="F152" i="34"/>
  <c r="K151" i="34"/>
  <c r="F151" i="34"/>
  <c r="K150" i="34"/>
  <c r="F150" i="34"/>
  <c r="K149" i="34"/>
  <c r="F149" i="34"/>
  <c r="K148" i="34"/>
  <c r="F148" i="34"/>
  <c r="K147" i="34"/>
  <c r="F147" i="34"/>
  <c r="K146" i="34"/>
  <c r="F146" i="34"/>
  <c r="K145" i="34"/>
  <c r="F145" i="34"/>
  <c r="K144" i="34"/>
  <c r="F144" i="34"/>
  <c r="K143" i="34"/>
  <c r="F143" i="34"/>
  <c r="K142" i="34"/>
  <c r="F142" i="34"/>
  <c r="K141" i="34"/>
  <c r="F141" i="34"/>
  <c r="K140" i="34"/>
  <c r="F140" i="34"/>
  <c r="K139" i="34"/>
  <c r="F139" i="34"/>
  <c r="K138" i="34"/>
  <c r="F138" i="34"/>
  <c r="K137" i="34"/>
  <c r="F137" i="34"/>
  <c r="K136" i="34"/>
  <c r="F136" i="34"/>
  <c r="K135" i="34"/>
  <c r="F135" i="34"/>
  <c r="K134" i="34"/>
  <c r="F134" i="34"/>
  <c r="K133" i="34"/>
  <c r="F133" i="34"/>
  <c r="K132" i="34"/>
  <c r="F132" i="34"/>
  <c r="K131" i="34"/>
  <c r="F131" i="34"/>
  <c r="K130" i="34"/>
  <c r="F130" i="34"/>
  <c r="K129" i="34"/>
  <c r="F129" i="34"/>
  <c r="K128" i="34"/>
  <c r="F128" i="34"/>
  <c r="K127" i="34"/>
  <c r="F127" i="34"/>
  <c r="K126" i="34"/>
  <c r="F126" i="34"/>
  <c r="K125" i="34"/>
  <c r="F125" i="34"/>
  <c r="K124" i="34"/>
  <c r="F124" i="34"/>
  <c r="K123" i="34"/>
  <c r="F123" i="34"/>
  <c r="K122" i="34"/>
  <c r="F122" i="34"/>
  <c r="K121" i="34"/>
  <c r="F121" i="34"/>
  <c r="K120" i="34"/>
  <c r="F120" i="34"/>
  <c r="K119" i="34"/>
  <c r="F119" i="34"/>
  <c r="K118" i="34"/>
  <c r="F118" i="34"/>
  <c r="K117" i="34"/>
  <c r="F117" i="34"/>
  <c r="K116" i="34"/>
  <c r="F116" i="34"/>
  <c r="K115" i="34"/>
  <c r="F115" i="34"/>
  <c r="K114" i="34"/>
  <c r="F114" i="34"/>
  <c r="K113" i="34"/>
  <c r="F113" i="34"/>
  <c r="K112" i="34"/>
  <c r="F112" i="34"/>
  <c r="K111" i="34"/>
  <c r="F111" i="34"/>
  <c r="K110" i="34"/>
  <c r="F110" i="34"/>
  <c r="K109" i="34"/>
  <c r="F109" i="34"/>
  <c r="K108" i="34"/>
  <c r="F108" i="34"/>
  <c r="K107" i="34"/>
  <c r="F107" i="34"/>
  <c r="K106" i="34"/>
  <c r="F106" i="34"/>
  <c r="K105" i="34"/>
  <c r="F105" i="34"/>
  <c r="K104" i="34"/>
  <c r="F104" i="34"/>
  <c r="K103" i="34"/>
  <c r="F103" i="34"/>
  <c r="K102" i="34"/>
  <c r="F102" i="34"/>
  <c r="K101" i="34"/>
  <c r="F101" i="34"/>
  <c r="K100" i="34"/>
  <c r="F100" i="34"/>
  <c r="K99" i="34"/>
  <c r="F99" i="34"/>
  <c r="K98" i="34"/>
  <c r="F98" i="34"/>
  <c r="K97" i="34"/>
  <c r="F97" i="34"/>
  <c r="K96" i="34"/>
  <c r="F96" i="34"/>
  <c r="K95" i="34"/>
  <c r="F95" i="34"/>
  <c r="K94" i="34"/>
  <c r="F94" i="34"/>
  <c r="K93" i="34"/>
  <c r="F93" i="34"/>
  <c r="K92" i="34"/>
  <c r="F92" i="34"/>
  <c r="K91" i="34"/>
  <c r="F91" i="34"/>
  <c r="K90" i="34"/>
  <c r="F90" i="34"/>
  <c r="K89" i="34"/>
  <c r="F89" i="34"/>
  <c r="K88" i="34"/>
  <c r="F88" i="34"/>
  <c r="K87" i="34"/>
  <c r="F87" i="34"/>
  <c r="K86" i="34"/>
  <c r="F86" i="34"/>
  <c r="K85" i="34"/>
  <c r="F85" i="34"/>
  <c r="K84" i="34"/>
  <c r="F84" i="34"/>
  <c r="K83" i="34"/>
  <c r="F83" i="34"/>
  <c r="K82" i="34"/>
  <c r="F82" i="34"/>
  <c r="K81" i="34"/>
  <c r="F81" i="34"/>
  <c r="K80" i="34"/>
  <c r="F80" i="34"/>
  <c r="K79" i="34"/>
  <c r="F79" i="34"/>
  <c r="K78" i="34"/>
  <c r="F78" i="34"/>
  <c r="K77" i="34"/>
  <c r="F77" i="34"/>
  <c r="K76" i="34"/>
  <c r="F76" i="34"/>
  <c r="K75" i="34"/>
  <c r="F75" i="34"/>
  <c r="K74" i="34"/>
  <c r="F74" i="34"/>
  <c r="K73" i="34"/>
  <c r="F73" i="34"/>
  <c r="K72" i="34"/>
  <c r="F72" i="34"/>
  <c r="K71" i="34"/>
  <c r="F71" i="34"/>
  <c r="K70" i="34"/>
  <c r="F70" i="34"/>
  <c r="K69" i="34"/>
  <c r="F69" i="34"/>
  <c r="K68" i="34"/>
  <c r="F68" i="34"/>
  <c r="K67" i="34"/>
  <c r="F67" i="34"/>
  <c r="K66" i="34"/>
  <c r="F66" i="34"/>
  <c r="K65" i="34"/>
  <c r="F65" i="34"/>
  <c r="K64" i="34"/>
  <c r="F64" i="34"/>
  <c r="K63" i="34"/>
  <c r="F63" i="34"/>
  <c r="K62" i="34"/>
  <c r="F62" i="34"/>
  <c r="K61" i="34"/>
  <c r="F61" i="34"/>
  <c r="K60" i="34"/>
  <c r="F60" i="34"/>
  <c r="K59" i="34"/>
  <c r="F59" i="34"/>
  <c r="K58" i="34"/>
  <c r="F58" i="34"/>
  <c r="K57" i="34"/>
  <c r="F57" i="34"/>
  <c r="K56" i="34"/>
  <c r="F56" i="34"/>
  <c r="K55" i="34"/>
  <c r="F55" i="34"/>
  <c r="K54" i="34"/>
  <c r="F54" i="34"/>
  <c r="K53" i="34"/>
  <c r="F53" i="34"/>
  <c r="K52" i="34"/>
  <c r="F52" i="34"/>
  <c r="K51" i="34"/>
  <c r="F51" i="34"/>
  <c r="K50" i="34"/>
  <c r="F50" i="34"/>
  <c r="K49" i="34"/>
  <c r="F49" i="34"/>
  <c r="K48" i="34"/>
  <c r="F48" i="34"/>
  <c r="K47" i="34"/>
  <c r="F47" i="34"/>
  <c r="K46" i="34"/>
  <c r="F46" i="34"/>
  <c r="K45" i="34"/>
  <c r="F45" i="34"/>
  <c r="K44" i="34"/>
  <c r="F44" i="34"/>
  <c r="K43" i="34"/>
  <c r="F43" i="34"/>
  <c r="K42" i="34"/>
  <c r="F42" i="34"/>
  <c r="K41" i="34"/>
  <c r="F41" i="34"/>
  <c r="K40" i="34"/>
  <c r="F40" i="34"/>
  <c r="K39" i="34"/>
  <c r="F39" i="34"/>
  <c r="K38" i="34"/>
  <c r="F38" i="34"/>
  <c r="K37" i="34"/>
  <c r="F37" i="34"/>
  <c r="K36" i="34"/>
  <c r="F36" i="34"/>
  <c r="K35" i="34"/>
  <c r="F35" i="34"/>
  <c r="K34" i="34"/>
  <c r="F34" i="34"/>
  <c r="K33" i="34"/>
  <c r="F33" i="34"/>
  <c r="K32" i="34"/>
  <c r="F32" i="34"/>
  <c r="K31" i="34"/>
  <c r="F31" i="34"/>
  <c r="K30" i="34"/>
  <c r="F30" i="34"/>
  <c r="K29" i="34"/>
  <c r="F29" i="34"/>
  <c r="K28" i="34"/>
  <c r="F28" i="34"/>
  <c r="K27" i="34"/>
  <c r="F27" i="34"/>
  <c r="K26" i="34"/>
  <c r="F26" i="34"/>
  <c r="K25" i="34"/>
  <c r="F25" i="34"/>
  <c r="K24" i="34"/>
  <c r="F24" i="34"/>
  <c r="K23" i="34"/>
  <c r="F23" i="34"/>
  <c r="K22" i="34"/>
  <c r="F22" i="34"/>
  <c r="K21" i="34"/>
  <c r="F21" i="34"/>
  <c r="K20" i="34"/>
  <c r="F20" i="34"/>
  <c r="K19" i="34"/>
  <c r="F19" i="34"/>
  <c r="K18" i="34"/>
  <c r="F18" i="34"/>
  <c r="K17" i="34"/>
  <c r="F17" i="34"/>
  <c r="K16" i="34"/>
  <c r="F16" i="34"/>
  <c r="K15" i="34"/>
  <c r="F15" i="34"/>
  <c r="K14" i="34"/>
  <c r="F14" i="34"/>
  <c r="K13" i="34"/>
  <c r="F13" i="34"/>
  <c r="K12" i="34"/>
  <c r="F12" i="34"/>
  <c r="K11" i="34"/>
  <c r="F11" i="34"/>
  <c r="K10" i="34"/>
  <c r="F10" i="34"/>
  <c r="K9" i="34"/>
  <c r="F9" i="34"/>
  <c r="K8" i="34"/>
  <c r="F8" i="34"/>
  <c r="K7" i="34"/>
  <c r="F7" i="34"/>
  <c r="K6" i="34"/>
  <c r="F6" i="34"/>
  <c r="K2" i="34"/>
  <c r="F2" i="34"/>
  <c r="Q218" i="33"/>
  <c r="Q217" i="33"/>
  <c r="Q216" i="33"/>
  <c r="N217" i="33"/>
  <c r="P88" i="2" s="1"/>
  <c r="S88" i="2" s="1"/>
  <c r="Q215" i="33"/>
  <c r="N216" i="33"/>
  <c r="P87" i="2" s="1"/>
  <c r="Q214" i="33"/>
  <c r="N215" i="33"/>
  <c r="P86" i="2" s="1"/>
  <c r="Q213" i="33"/>
  <c r="N214" i="33"/>
  <c r="P85" i="2" s="1"/>
  <c r="Q212" i="33"/>
  <c r="N213" i="33"/>
  <c r="P84" i="2" s="1"/>
  <c r="S84" i="2" s="1"/>
  <c r="Q211" i="33"/>
  <c r="N212" i="33"/>
  <c r="P83" i="2" s="1"/>
  <c r="Q210" i="33"/>
  <c r="N211" i="33"/>
  <c r="P82" i="2" s="1"/>
  <c r="Q209" i="33"/>
  <c r="N210" i="33"/>
  <c r="P81" i="2" s="1"/>
  <c r="B209" i="33"/>
  <c r="P13" i="2" s="1"/>
  <c r="Q208" i="33"/>
  <c r="N209" i="33"/>
  <c r="P80" i="2" s="1"/>
  <c r="S80" i="2" s="1"/>
  <c r="C208" i="33"/>
  <c r="P30" i="2" s="1"/>
  <c r="B208" i="33"/>
  <c r="P12" i="2" s="1"/>
  <c r="Q207" i="33"/>
  <c r="N208" i="33"/>
  <c r="P79" i="2" s="1"/>
  <c r="L207" i="33"/>
  <c r="P36" i="2" s="1"/>
  <c r="C207" i="33"/>
  <c r="P29" i="2" s="1"/>
  <c r="B207" i="33"/>
  <c r="P11" i="2" s="1"/>
  <c r="Z206" i="33"/>
  <c r="P142" i="2" s="1"/>
  <c r="Q206" i="33"/>
  <c r="O206" i="33"/>
  <c r="P94" i="2" s="1"/>
  <c r="N207" i="33"/>
  <c r="P78" i="2" s="1"/>
  <c r="L206" i="33"/>
  <c r="P35" i="2" s="1"/>
  <c r="C206" i="33"/>
  <c r="P28" i="2" s="1"/>
  <c r="B206" i="33"/>
  <c r="P10" i="2" s="1"/>
  <c r="AF205" i="33"/>
  <c r="P167" i="2" s="1"/>
  <c r="AE205" i="33"/>
  <c r="P162" i="2" s="1"/>
  <c r="AD205" i="33"/>
  <c r="P157" i="2" s="1"/>
  <c r="AC205" i="33"/>
  <c r="P152" i="2" s="1"/>
  <c r="AB205" i="33"/>
  <c r="P147" i="2" s="1"/>
  <c r="Z205" i="33"/>
  <c r="P141" i="2" s="1"/>
  <c r="Y205" i="33"/>
  <c r="P136" i="2" s="1"/>
  <c r="X205" i="33"/>
  <c r="P131" i="2" s="1"/>
  <c r="W205" i="33"/>
  <c r="P126" i="2" s="1"/>
  <c r="V205" i="33"/>
  <c r="P121" i="2" s="1"/>
  <c r="T205" i="33"/>
  <c r="P99" i="2" s="1"/>
  <c r="S205" i="33"/>
  <c r="P71" i="2" s="1"/>
  <c r="R205" i="33"/>
  <c r="P66" i="2" s="1"/>
  <c r="Q205" i="33"/>
  <c r="O205" i="33"/>
  <c r="P93" i="2" s="1"/>
  <c r="N206" i="33"/>
  <c r="P77" i="2" s="1"/>
  <c r="S77" i="2" s="1"/>
  <c r="M205" i="33"/>
  <c r="P47" i="2" s="1"/>
  <c r="L205" i="33"/>
  <c r="P34" i="2" s="1"/>
  <c r="C205" i="33"/>
  <c r="P27" i="2" s="1"/>
  <c r="B205" i="33"/>
  <c r="P9" i="2" s="1"/>
  <c r="AF204" i="33"/>
  <c r="P166" i="2" s="1"/>
  <c r="AE204" i="33"/>
  <c r="P161" i="2" s="1"/>
  <c r="AD204" i="33"/>
  <c r="P156" i="2" s="1"/>
  <c r="AC204" i="33"/>
  <c r="P151" i="2" s="1"/>
  <c r="AB204" i="33"/>
  <c r="P146" i="2" s="1"/>
  <c r="Z204" i="33"/>
  <c r="P140" i="2" s="1"/>
  <c r="Y204" i="33"/>
  <c r="P135" i="2" s="1"/>
  <c r="X204" i="33"/>
  <c r="P130" i="2" s="1"/>
  <c r="W204" i="33"/>
  <c r="P125" i="2" s="1"/>
  <c r="V204" i="33"/>
  <c r="P120" i="2" s="1"/>
  <c r="T204" i="33"/>
  <c r="P98" i="2" s="1"/>
  <c r="S204" i="33"/>
  <c r="P70" i="2" s="1"/>
  <c r="R204" i="33"/>
  <c r="P65" i="2" s="1"/>
  <c r="Q204" i="33"/>
  <c r="O204" i="33"/>
  <c r="P92" i="2" s="1"/>
  <c r="M204" i="33"/>
  <c r="P46" i="2" s="1"/>
  <c r="L204" i="33"/>
  <c r="P33" i="2" s="1"/>
  <c r="C204" i="33"/>
  <c r="P26" i="2" s="1"/>
  <c r="B204" i="33"/>
  <c r="P8" i="2" s="1"/>
  <c r="AF203" i="33"/>
  <c r="P165" i="2" s="1"/>
  <c r="AE203" i="33"/>
  <c r="P160" i="2" s="1"/>
  <c r="AD203" i="33"/>
  <c r="P155" i="2" s="1"/>
  <c r="AC203" i="33"/>
  <c r="P150" i="2" s="1"/>
  <c r="AB203" i="33"/>
  <c r="P145" i="2" s="1"/>
  <c r="Z203" i="33"/>
  <c r="P139" i="2" s="1"/>
  <c r="Y203" i="33"/>
  <c r="P134" i="2" s="1"/>
  <c r="X203" i="33"/>
  <c r="P129" i="2" s="1"/>
  <c r="W203" i="33"/>
  <c r="P124" i="2" s="1"/>
  <c r="V203" i="33"/>
  <c r="P119" i="2" s="1"/>
  <c r="T203" i="33"/>
  <c r="P97" i="2" s="1"/>
  <c r="S203" i="33"/>
  <c r="P69" i="2" s="1"/>
  <c r="R203" i="33"/>
  <c r="P64" i="2" s="1"/>
  <c r="Q203" i="33"/>
  <c r="O203" i="33"/>
  <c r="P91" i="2" s="1"/>
  <c r="N203" i="33"/>
  <c r="P74" i="2" s="1"/>
  <c r="M203" i="33"/>
  <c r="P45" i="2" s="1"/>
  <c r="L203" i="33"/>
  <c r="P32" i="2" s="1"/>
  <c r="C203" i="33"/>
  <c r="P25" i="2" s="1"/>
  <c r="B203" i="33"/>
  <c r="P7" i="2" s="1"/>
  <c r="A203" i="33"/>
  <c r="P4" i="2" s="1"/>
  <c r="P200" i="33"/>
  <c r="K200" i="33"/>
  <c r="I200" i="33"/>
  <c r="F200" i="33"/>
  <c r="K199" i="33"/>
  <c r="I199" i="33"/>
  <c r="F199" i="33"/>
  <c r="K198" i="33"/>
  <c r="K197" i="33"/>
  <c r="K196" i="33"/>
  <c r="K192" i="33"/>
  <c r="K191" i="33"/>
  <c r="K190" i="33"/>
  <c r="K189" i="33"/>
  <c r="K188" i="33"/>
  <c r="K187" i="33"/>
  <c r="K186" i="33"/>
  <c r="K185" i="33"/>
  <c r="K184" i="33"/>
  <c r="K183" i="33"/>
  <c r="K182" i="33"/>
  <c r="K181" i="33"/>
  <c r="K180" i="33"/>
  <c r="K179" i="33"/>
  <c r="K178" i="33"/>
  <c r="F178" i="33"/>
  <c r="K177" i="33"/>
  <c r="F177" i="33"/>
  <c r="K176" i="33"/>
  <c r="F176" i="33"/>
  <c r="K175" i="33"/>
  <c r="F175" i="33"/>
  <c r="K174" i="33"/>
  <c r="F174" i="33"/>
  <c r="K173" i="33"/>
  <c r="F173" i="33"/>
  <c r="K172" i="33"/>
  <c r="F172" i="33"/>
  <c r="K171" i="33"/>
  <c r="F171" i="33"/>
  <c r="K170" i="33"/>
  <c r="F170" i="33"/>
  <c r="K169" i="33"/>
  <c r="F169" i="33"/>
  <c r="K168" i="33"/>
  <c r="F168" i="33"/>
  <c r="K167" i="33"/>
  <c r="F167" i="33"/>
  <c r="K166" i="33"/>
  <c r="F166" i="33"/>
  <c r="K165" i="33"/>
  <c r="F165" i="33"/>
  <c r="K164" i="33"/>
  <c r="F164" i="33"/>
  <c r="K163" i="33"/>
  <c r="F163" i="33"/>
  <c r="K162" i="33"/>
  <c r="F162" i="33"/>
  <c r="K161" i="33"/>
  <c r="F161" i="33"/>
  <c r="K160" i="33"/>
  <c r="F160" i="33"/>
  <c r="K159" i="33"/>
  <c r="F159" i="33"/>
  <c r="K158" i="33"/>
  <c r="F158" i="33"/>
  <c r="K157" i="33"/>
  <c r="F157" i="33"/>
  <c r="K156" i="33"/>
  <c r="F156" i="33"/>
  <c r="K155" i="33"/>
  <c r="F155" i="33"/>
  <c r="K154" i="33"/>
  <c r="F154" i="33"/>
  <c r="K153" i="33"/>
  <c r="F153" i="33"/>
  <c r="K152" i="33"/>
  <c r="F152" i="33"/>
  <c r="K151" i="33"/>
  <c r="F151" i="33"/>
  <c r="K150" i="33"/>
  <c r="F150" i="33"/>
  <c r="K149" i="33"/>
  <c r="F149" i="33"/>
  <c r="K148" i="33"/>
  <c r="F148" i="33"/>
  <c r="K147" i="33"/>
  <c r="F147" i="33"/>
  <c r="K146" i="33"/>
  <c r="F146" i="33"/>
  <c r="K145" i="33"/>
  <c r="F145" i="33"/>
  <c r="K144" i="33"/>
  <c r="F144" i="33"/>
  <c r="K143" i="33"/>
  <c r="F143" i="33"/>
  <c r="K142" i="33"/>
  <c r="F142" i="33"/>
  <c r="K141" i="33"/>
  <c r="F141" i="33"/>
  <c r="K140" i="33"/>
  <c r="F140" i="33"/>
  <c r="K139" i="33"/>
  <c r="F139" i="33"/>
  <c r="K138" i="33"/>
  <c r="F138" i="33"/>
  <c r="K137" i="33"/>
  <c r="F137" i="33"/>
  <c r="K136" i="33"/>
  <c r="F136" i="33"/>
  <c r="K135" i="33"/>
  <c r="F135" i="33"/>
  <c r="K134" i="33"/>
  <c r="F134" i="33"/>
  <c r="K133" i="33"/>
  <c r="F133" i="33"/>
  <c r="K132" i="33"/>
  <c r="F132" i="33"/>
  <c r="K131" i="33"/>
  <c r="F131" i="33"/>
  <c r="K130" i="33"/>
  <c r="F130" i="33"/>
  <c r="K129" i="33"/>
  <c r="F129" i="33"/>
  <c r="K128" i="33"/>
  <c r="F128" i="33"/>
  <c r="K127" i="33"/>
  <c r="F127" i="33"/>
  <c r="K126" i="33"/>
  <c r="F126" i="33"/>
  <c r="K125" i="33"/>
  <c r="F125" i="33"/>
  <c r="K124" i="33"/>
  <c r="F124" i="33"/>
  <c r="K123" i="33"/>
  <c r="F123" i="33"/>
  <c r="K122" i="33"/>
  <c r="F122" i="33"/>
  <c r="K121" i="33"/>
  <c r="F121" i="33"/>
  <c r="K120" i="33"/>
  <c r="F120" i="33"/>
  <c r="K119" i="33"/>
  <c r="F119" i="33"/>
  <c r="K118" i="33"/>
  <c r="F118" i="33"/>
  <c r="K117" i="33"/>
  <c r="F117" i="33"/>
  <c r="K116" i="33"/>
  <c r="F116" i="33"/>
  <c r="K115" i="33"/>
  <c r="F115" i="33"/>
  <c r="K114" i="33"/>
  <c r="F114" i="33"/>
  <c r="K113" i="33"/>
  <c r="F113" i="33"/>
  <c r="K112" i="33"/>
  <c r="F112" i="33"/>
  <c r="K111" i="33"/>
  <c r="F111" i="33"/>
  <c r="K110" i="33"/>
  <c r="F110" i="33"/>
  <c r="K109" i="33"/>
  <c r="F109" i="33"/>
  <c r="K108" i="33"/>
  <c r="F108" i="33"/>
  <c r="K107" i="33"/>
  <c r="F107" i="33"/>
  <c r="K106" i="33"/>
  <c r="F106" i="33"/>
  <c r="K105" i="33"/>
  <c r="F105" i="33"/>
  <c r="K104" i="33"/>
  <c r="F104" i="33"/>
  <c r="K103" i="33"/>
  <c r="F103" i="33"/>
  <c r="K102" i="33"/>
  <c r="F102" i="33"/>
  <c r="K101" i="33"/>
  <c r="F101" i="33"/>
  <c r="K100" i="33"/>
  <c r="F100" i="33"/>
  <c r="K99" i="33"/>
  <c r="F99" i="33"/>
  <c r="K98" i="33"/>
  <c r="F98" i="33"/>
  <c r="K97" i="33"/>
  <c r="F97" i="33"/>
  <c r="K96" i="33"/>
  <c r="F96" i="33"/>
  <c r="K95" i="33"/>
  <c r="F95" i="33"/>
  <c r="K94" i="33"/>
  <c r="F94" i="33"/>
  <c r="K93" i="33"/>
  <c r="F93" i="33"/>
  <c r="K92" i="33"/>
  <c r="F92" i="33"/>
  <c r="K91" i="33"/>
  <c r="F91" i="33"/>
  <c r="K90" i="33"/>
  <c r="F90" i="33"/>
  <c r="K89" i="33"/>
  <c r="F89" i="33"/>
  <c r="K88" i="33"/>
  <c r="F88" i="33"/>
  <c r="K87" i="33"/>
  <c r="F87" i="33"/>
  <c r="K86" i="33"/>
  <c r="F86" i="33"/>
  <c r="K85" i="33"/>
  <c r="F85" i="33"/>
  <c r="K84" i="33"/>
  <c r="F84" i="33"/>
  <c r="K83" i="33"/>
  <c r="F83" i="33"/>
  <c r="K82" i="33"/>
  <c r="F82" i="33"/>
  <c r="K81" i="33"/>
  <c r="F81" i="33"/>
  <c r="K80" i="33"/>
  <c r="F80" i="33"/>
  <c r="K79" i="33"/>
  <c r="F79" i="33"/>
  <c r="K78" i="33"/>
  <c r="F78" i="33"/>
  <c r="K77" i="33"/>
  <c r="F77" i="33"/>
  <c r="K76" i="33"/>
  <c r="F76" i="33"/>
  <c r="K75" i="33"/>
  <c r="F75" i="33"/>
  <c r="K74" i="33"/>
  <c r="F74" i="33"/>
  <c r="K73" i="33"/>
  <c r="F73" i="33"/>
  <c r="K72" i="33"/>
  <c r="F72" i="33"/>
  <c r="K71" i="33"/>
  <c r="F71" i="33"/>
  <c r="K70" i="33"/>
  <c r="F70" i="33"/>
  <c r="K69" i="33"/>
  <c r="F69" i="33"/>
  <c r="K68" i="33"/>
  <c r="F68" i="33"/>
  <c r="K67" i="33"/>
  <c r="F67" i="33"/>
  <c r="K66" i="33"/>
  <c r="F66" i="33"/>
  <c r="K65" i="33"/>
  <c r="F65" i="33"/>
  <c r="K64" i="33"/>
  <c r="F64" i="33"/>
  <c r="K63" i="33"/>
  <c r="F63" i="33"/>
  <c r="K62" i="33"/>
  <c r="F62" i="33"/>
  <c r="K61" i="33"/>
  <c r="F61" i="33"/>
  <c r="K60" i="33"/>
  <c r="F60" i="33"/>
  <c r="K59" i="33"/>
  <c r="F59" i="33"/>
  <c r="K58" i="33"/>
  <c r="F58" i="33"/>
  <c r="K57" i="33"/>
  <c r="F57" i="33"/>
  <c r="K56" i="33"/>
  <c r="F56" i="33"/>
  <c r="K55" i="33"/>
  <c r="F55" i="33"/>
  <c r="K54" i="33"/>
  <c r="F54" i="33"/>
  <c r="K53" i="33"/>
  <c r="F53" i="33"/>
  <c r="K52" i="33"/>
  <c r="F52" i="33"/>
  <c r="K51" i="33"/>
  <c r="F51" i="33"/>
  <c r="K50" i="33"/>
  <c r="F50" i="33"/>
  <c r="K49" i="33"/>
  <c r="F49" i="33"/>
  <c r="K48" i="33"/>
  <c r="F48" i="33"/>
  <c r="K47" i="33"/>
  <c r="F47" i="33"/>
  <c r="K46" i="33"/>
  <c r="F46" i="33"/>
  <c r="K45" i="33"/>
  <c r="F45" i="33"/>
  <c r="K44" i="33"/>
  <c r="F44" i="33"/>
  <c r="K43" i="33"/>
  <c r="F43" i="33"/>
  <c r="K42" i="33"/>
  <c r="F42" i="33"/>
  <c r="K41" i="33"/>
  <c r="F41" i="33"/>
  <c r="K40" i="33"/>
  <c r="F40" i="33"/>
  <c r="K39" i="33"/>
  <c r="F39" i="33"/>
  <c r="K38" i="33"/>
  <c r="F38" i="33"/>
  <c r="K37" i="33"/>
  <c r="F37" i="33"/>
  <c r="K36" i="33"/>
  <c r="F36" i="33"/>
  <c r="K35" i="33"/>
  <c r="F35" i="33"/>
  <c r="K34" i="33"/>
  <c r="F34" i="33"/>
  <c r="K33" i="33"/>
  <c r="F33" i="33"/>
  <c r="K32" i="33"/>
  <c r="F32" i="33"/>
  <c r="K31" i="33"/>
  <c r="F31" i="33"/>
  <c r="K30" i="33"/>
  <c r="F30" i="33"/>
  <c r="K29" i="33"/>
  <c r="F29" i="33"/>
  <c r="K28" i="33"/>
  <c r="F28" i="33"/>
  <c r="K27" i="33"/>
  <c r="F27" i="33"/>
  <c r="K26" i="33"/>
  <c r="F26" i="33"/>
  <c r="K25" i="33"/>
  <c r="F25" i="33"/>
  <c r="K24" i="33"/>
  <c r="F24" i="33"/>
  <c r="K23" i="33"/>
  <c r="F23" i="33"/>
  <c r="K22" i="33"/>
  <c r="F22" i="33"/>
  <c r="K21" i="33"/>
  <c r="F21" i="33"/>
  <c r="K20" i="33"/>
  <c r="F20" i="33"/>
  <c r="K19" i="33"/>
  <c r="F19" i="33"/>
  <c r="K18" i="33"/>
  <c r="F18" i="33"/>
  <c r="K17" i="33"/>
  <c r="F17" i="33"/>
  <c r="K16" i="33"/>
  <c r="F16" i="33"/>
  <c r="K15" i="33"/>
  <c r="F15" i="33"/>
  <c r="K14" i="33"/>
  <c r="F14" i="33"/>
  <c r="K13" i="33"/>
  <c r="F13" i="33"/>
  <c r="K12" i="33"/>
  <c r="F12" i="33"/>
  <c r="K11" i="33"/>
  <c r="F11" i="33"/>
  <c r="K10" i="33"/>
  <c r="F10" i="33"/>
  <c r="K9" i="33"/>
  <c r="F9" i="33"/>
  <c r="K8" i="33"/>
  <c r="F8" i="33"/>
  <c r="K7" i="33"/>
  <c r="F7" i="33"/>
  <c r="K3" i="33"/>
  <c r="F3" i="33"/>
  <c r="K2" i="33"/>
  <c r="F2" i="33"/>
  <c r="Q218" i="32"/>
  <c r="Q217" i="32"/>
  <c r="Q216" i="32"/>
  <c r="N217" i="32"/>
  <c r="Q88" i="2" s="1"/>
  <c r="Q215" i="32"/>
  <c r="N216" i="32"/>
  <c r="Q87" i="2" s="1"/>
  <c r="Q214" i="32"/>
  <c r="N215" i="32"/>
  <c r="Q86" i="2" s="1"/>
  <c r="Q213" i="32"/>
  <c r="N214" i="32"/>
  <c r="Q85" i="2" s="1"/>
  <c r="Q212" i="32"/>
  <c r="N213" i="32"/>
  <c r="Q84" i="2" s="1"/>
  <c r="Q211" i="32"/>
  <c r="N212" i="32"/>
  <c r="Q83" i="2" s="1"/>
  <c r="Q210" i="32"/>
  <c r="N211" i="32"/>
  <c r="Q82" i="2" s="1"/>
  <c r="Q209" i="32"/>
  <c r="N210" i="32"/>
  <c r="Q81" i="2" s="1"/>
  <c r="B209" i="32"/>
  <c r="Q13" i="2" s="1"/>
  <c r="Q208" i="32"/>
  <c r="N209" i="32"/>
  <c r="Q80" i="2" s="1"/>
  <c r="C208" i="32"/>
  <c r="Q30" i="2" s="1"/>
  <c r="B208" i="32"/>
  <c r="Q12" i="2" s="1"/>
  <c r="Q207" i="32"/>
  <c r="N208" i="32"/>
  <c r="Q79" i="2" s="1"/>
  <c r="L207" i="32"/>
  <c r="Q36" i="2" s="1"/>
  <c r="C207" i="32"/>
  <c r="Q29" i="2" s="1"/>
  <c r="B207" i="32"/>
  <c r="Q11" i="2" s="1"/>
  <c r="Z206" i="32"/>
  <c r="Q142" i="2" s="1"/>
  <c r="Q206" i="32"/>
  <c r="O206" i="32"/>
  <c r="Q94" i="2" s="1"/>
  <c r="N207" i="32"/>
  <c r="Q78" i="2" s="1"/>
  <c r="L206" i="32"/>
  <c r="Q35" i="2" s="1"/>
  <c r="C206" i="32"/>
  <c r="Q28" i="2" s="1"/>
  <c r="B206" i="32"/>
  <c r="Q10" i="2" s="1"/>
  <c r="AF205" i="32"/>
  <c r="Q167" i="2" s="1"/>
  <c r="AE205" i="32"/>
  <c r="Q162" i="2" s="1"/>
  <c r="AD205" i="32"/>
  <c r="Q157" i="2" s="1"/>
  <c r="AC205" i="32"/>
  <c r="Q152" i="2" s="1"/>
  <c r="AB205" i="32"/>
  <c r="Q147" i="2" s="1"/>
  <c r="Z205" i="32"/>
  <c r="Q141" i="2" s="1"/>
  <c r="Y205" i="32"/>
  <c r="Q136" i="2" s="1"/>
  <c r="X205" i="32"/>
  <c r="Q131" i="2" s="1"/>
  <c r="W205" i="32"/>
  <c r="Q126" i="2" s="1"/>
  <c r="V205" i="32"/>
  <c r="Q121" i="2" s="1"/>
  <c r="T205" i="32"/>
  <c r="Q99" i="2" s="1"/>
  <c r="S205" i="32"/>
  <c r="Q71" i="2" s="1"/>
  <c r="R205" i="32"/>
  <c r="Q66" i="2" s="1"/>
  <c r="Q205" i="32"/>
  <c r="O205" i="32"/>
  <c r="Q93" i="2" s="1"/>
  <c r="N206" i="32"/>
  <c r="Q77" i="2" s="1"/>
  <c r="M205" i="32"/>
  <c r="Q47" i="2" s="1"/>
  <c r="L205" i="32"/>
  <c r="Q34" i="2" s="1"/>
  <c r="C205" i="32"/>
  <c r="Q27" i="2" s="1"/>
  <c r="B205" i="32"/>
  <c r="Q9" i="2" s="1"/>
  <c r="AF204" i="32"/>
  <c r="Q166" i="2" s="1"/>
  <c r="AE204" i="32"/>
  <c r="Q161" i="2" s="1"/>
  <c r="AD204" i="32"/>
  <c r="Q156" i="2" s="1"/>
  <c r="AC204" i="32"/>
  <c r="Q151" i="2" s="1"/>
  <c r="AB204" i="32"/>
  <c r="Q146" i="2" s="1"/>
  <c r="Z204" i="32"/>
  <c r="Q140" i="2" s="1"/>
  <c r="Y204" i="32"/>
  <c r="Q135" i="2" s="1"/>
  <c r="X204" i="32"/>
  <c r="Q130" i="2" s="1"/>
  <c r="W204" i="32"/>
  <c r="Q125" i="2" s="1"/>
  <c r="V204" i="32"/>
  <c r="Q120" i="2" s="1"/>
  <c r="T204" i="32"/>
  <c r="Q98" i="2" s="1"/>
  <c r="S204" i="32"/>
  <c r="Q70" i="2" s="1"/>
  <c r="R204" i="32"/>
  <c r="Q65" i="2" s="1"/>
  <c r="Q204" i="32"/>
  <c r="O204" i="32"/>
  <c r="Q92" i="2" s="1"/>
  <c r="M204" i="32"/>
  <c r="Q46" i="2" s="1"/>
  <c r="L204" i="32"/>
  <c r="Q33" i="2" s="1"/>
  <c r="C204" i="32"/>
  <c r="Q26" i="2" s="1"/>
  <c r="B204" i="32"/>
  <c r="Q8" i="2" s="1"/>
  <c r="AF203" i="32"/>
  <c r="Q165" i="2" s="1"/>
  <c r="AE203" i="32"/>
  <c r="Q160" i="2" s="1"/>
  <c r="AD203" i="32"/>
  <c r="Q155" i="2" s="1"/>
  <c r="AC203" i="32"/>
  <c r="Q150" i="2" s="1"/>
  <c r="AB203" i="32"/>
  <c r="Q145" i="2" s="1"/>
  <c r="Z203" i="32"/>
  <c r="Q139" i="2" s="1"/>
  <c r="Y203" i="32"/>
  <c r="Q134" i="2" s="1"/>
  <c r="X203" i="32"/>
  <c r="Q129" i="2" s="1"/>
  <c r="W203" i="32"/>
  <c r="Q124" i="2" s="1"/>
  <c r="V203" i="32"/>
  <c r="Q119" i="2" s="1"/>
  <c r="T203" i="32"/>
  <c r="Q97" i="2" s="1"/>
  <c r="S203" i="32"/>
  <c r="Q69" i="2" s="1"/>
  <c r="R203" i="32"/>
  <c r="Q64" i="2" s="1"/>
  <c r="Q203" i="32"/>
  <c r="O203" i="32"/>
  <c r="Q91" i="2" s="1"/>
  <c r="N203" i="32"/>
  <c r="Q74" i="2" s="1"/>
  <c r="M203" i="32"/>
  <c r="Q45" i="2" s="1"/>
  <c r="L203" i="32"/>
  <c r="Q32" i="2" s="1"/>
  <c r="C203" i="32"/>
  <c r="Q25" i="2" s="1"/>
  <c r="B203" i="32"/>
  <c r="Q7" i="2" s="1"/>
  <c r="A203" i="32"/>
  <c r="Q4" i="2" s="1"/>
  <c r="P200" i="32"/>
  <c r="K200" i="32"/>
  <c r="I200" i="32"/>
  <c r="F200" i="32"/>
  <c r="K199" i="32"/>
  <c r="F199" i="32"/>
  <c r="K198" i="32"/>
  <c r="F198" i="32"/>
  <c r="K197" i="32"/>
  <c r="F197" i="32"/>
  <c r="K196" i="32"/>
  <c r="K189" i="32"/>
  <c r="F189" i="32"/>
  <c r="K188" i="32"/>
  <c r="F188" i="32"/>
  <c r="K187" i="32"/>
  <c r="F187" i="32"/>
  <c r="K186" i="32"/>
  <c r="F186" i="32"/>
  <c r="K185" i="32"/>
  <c r="F185" i="32"/>
  <c r="K184" i="32"/>
  <c r="F184" i="32"/>
  <c r="K183" i="32"/>
  <c r="F183" i="32"/>
  <c r="K182" i="32"/>
  <c r="F182" i="32"/>
  <c r="K181" i="32"/>
  <c r="F181" i="32"/>
  <c r="K180" i="32"/>
  <c r="F180" i="32"/>
  <c r="K179" i="32"/>
  <c r="F179" i="32"/>
  <c r="K178" i="32"/>
  <c r="F178" i="32"/>
  <c r="K177" i="32"/>
  <c r="F177" i="32"/>
  <c r="K176" i="32"/>
  <c r="F176" i="32"/>
  <c r="K175" i="32"/>
  <c r="F175" i="32"/>
  <c r="K174" i="32"/>
  <c r="F174" i="32"/>
  <c r="K173" i="32"/>
  <c r="F173" i="32"/>
  <c r="K172" i="32"/>
  <c r="F172" i="32"/>
  <c r="K171" i="32"/>
  <c r="F171" i="32"/>
  <c r="K170" i="32"/>
  <c r="F170" i="32"/>
  <c r="K169" i="32"/>
  <c r="F169" i="32"/>
  <c r="K168" i="32"/>
  <c r="F168" i="32"/>
  <c r="K167" i="32"/>
  <c r="F167" i="32"/>
  <c r="K166" i="32"/>
  <c r="F166" i="32"/>
  <c r="K165" i="32"/>
  <c r="F165" i="32"/>
  <c r="K164" i="32"/>
  <c r="F164" i="32"/>
  <c r="K163" i="32"/>
  <c r="F163" i="32"/>
  <c r="K162" i="32"/>
  <c r="F162" i="32"/>
  <c r="K161" i="32"/>
  <c r="F161" i="32"/>
  <c r="K160" i="32"/>
  <c r="F160" i="32"/>
  <c r="K159" i="32"/>
  <c r="F159" i="32"/>
  <c r="K158" i="32"/>
  <c r="F158" i="32"/>
  <c r="K157" i="32"/>
  <c r="F157" i="32"/>
  <c r="K156" i="32"/>
  <c r="F156" i="32"/>
  <c r="K155" i="32"/>
  <c r="F155" i="32"/>
  <c r="K154" i="32"/>
  <c r="F154" i="32"/>
  <c r="K153" i="32"/>
  <c r="F153" i="32"/>
  <c r="K152" i="32"/>
  <c r="F152" i="32"/>
  <c r="K151" i="32"/>
  <c r="F151" i="32"/>
  <c r="K150" i="32"/>
  <c r="F150" i="32"/>
  <c r="K149" i="32"/>
  <c r="F149" i="32"/>
  <c r="K148" i="32"/>
  <c r="F148" i="32"/>
  <c r="K147" i="32"/>
  <c r="F147" i="32"/>
  <c r="K146" i="32"/>
  <c r="F146" i="32"/>
  <c r="K145" i="32"/>
  <c r="F145" i="32"/>
  <c r="K144" i="32"/>
  <c r="F144" i="32"/>
  <c r="K143" i="32"/>
  <c r="F143" i="32"/>
  <c r="K142" i="32"/>
  <c r="F142" i="32"/>
  <c r="K141" i="32"/>
  <c r="F141" i="32"/>
  <c r="K140" i="32"/>
  <c r="F140" i="32"/>
  <c r="K139" i="32"/>
  <c r="F139" i="32"/>
  <c r="K138" i="32"/>
  <c r="F138" i="32"/>
  <c r="K137" i="32"/>
  <c r="F137" i="32"/>
  <c r="K136" i="32"/>
  <c r="F136" i="32"/>
  <c r="K135" i="32"/>
  <c r="F135" i="32"/>
  <c r="K134" i="32"/>
  <c r="F134" i="32"/>
  <c r="K133" i="32"/>
  <c r="F133" i="32"/>
  <c r="K132" i="32"/>
  <c r="F132" i="32"/>
  <c r="K131" i="32"/>
  <c r="F131" i="32"/>
  <c r="K130" i="32"/>
  <c r="F130" i="32"/>
  <c r="K129" i="32"/>
  <c r="F129" i="32"/>
  <c r="K128" i="32"/>
  <c r="F128" i="32"/>
  <c r="K127" i="32"/>
  <c r="F127" i="32"/>
  <c r="K126" i="32"/>
  <c r="F126" i="32"/>
  <c r="K125" i="32"/>
  <c r="F125" i="32"/>
  <c r="K124" i="32"/>
  <c r="F124" i="32"/>
  <c r="K123" i="32"/>
  <c r="F123" i="32"/>
  <c r="K122" i="32"/>
  <c r="F122" i="32"/>
  <c r="K121" i="32"/>
  <c r="F121" i="32"/>
  <c r="K120" i="32"/>
  <c r="F120" i="32"/>
  <c r="K119" i="32"/>
  <c r="F119" i="32"/>
  <c r="K118" i="32"/>
  <c r="F118" i="32"/>
  <c r="K117" i="32"/>
  <c r="F117" i="32"/>
  <c r="K116" i="32"/>
  <c r="F116" i="32"/>
  <c r="K115" i="32"/>
  <c r="F115" i="32"/>
  <c r="K114" i="32"/>
  <c r="F114" i="32"/>
  <c r="K113" i="32"/>
  <c r="F113" i="32"/>
  <c r="K112" i="32"/>
  <c r="F112" i="32"/>
  <c r="K111" i="32"/>
  <c r="F111" i="32"/>
  <c r="K110" i="32"/>
  <c r="F110" i="32"/>
  <c r="K109" i="32"/>
  <c r="F109" i="32"/>
  <c r="K108" i="32"/>
  <c r="F108" i="32"/>
  <c r="K107" i="32"/>
  <c r="F107" i="32"/>
  <c r="K106" i="32"/>
  <c r="F106" i="32"/>
  <c r="K105" i="32"/>
  <c r="F105" i="32"/>
  <c r="K104" i="32"/>
  <c r="F104" i="32"/>
  <c r="K103" i="32"/>
  <c r="F103" i="32"/>
  <c r="K102" i="32"/>
  <c r="F102" i="32"/>
  <c r="K101" i="32"/>
  <c r="F101" i="32"/>
  <c r="K100" i="32"/>
  <c r="F100" i="32"/>
  <c r="K99" i="32"/>
  <c r="F99" i="32"/>
  <c r="K98" i="32"/>
  <c r="F98" i="32"/>
  <c r="K97" i="32"/>
  <c r="F97" i="32"/>
  <c r="K96" i="32"/>
  <c r="F96" i="32"/>
  <c r="K95" i="32"/>
  <c r="F95" i="32"/>
  <c r="K94" i="32"/>
  <c r="F94" i="32"/>
  <c r="K93" i="32"/>
  <c r="F93" i="32"/>
  <c r="K92" i="32"/>
  <c r="F92" i="32"/>
  <c r="K91" i="32"/>
  <c r="F91" i="32"/>
  <c r="K90" i="32"/>
  <c r="F90" i="32"/>
  <c r="K89" i="32"/>
  <c r="F89" i="32"/>
  <c r="K88" i="32"/>
  <c r="F88" i="32"/>
  <c r="K87" i="32"/>
  <c r="F87" i="32"/>
  <c r="K86" i="32"/>
  <c r="F86" i="32"/>
  <c r="K85" i="32"/>
  <c r="F85" i="32"/>
  <c r="K84" i="32"/>
  <c r="F84" i="32"/>
  <c r="K83" i="32"/>
  <c r="F83" i="32"/>
  <c r="K82" i="32"/>
  <c r="F82" i="32"/>
  <c r="K81" i="32"/>
  <c r="F81" i="32"/>
  <c r="K80" i="32"/>
  <c r="F80" i="32"/>
  <c r="K79" i="32"/>
  <c r="F79" i="32"/>
  <c r="K78" i="32"/>
  <c r="F78" i="32"/>
  <c r="K77" i="32"/>
  <c r="F77" i="32"/>
  <c r="K76" i="32"/>
  <c r="F76" i="32"/>
  <c r="K75" i="32"/>
  <c r="F75" i="32"/>
  <c r="K74" i="32"/>
  <c r="F74" i="32"/>
  <c r="K73" i="32"/>
  <c r="F73" i="32"/>
  <c r="K72" i="32"/>
  <c r="F72" i="32"/>
  <c r="K71" i="32"/>
  <c r="F71" i="32"/>
  <c r="K70" i="32"/>
  <c r="F70" i="32"/>
  <c r="K69" i="32"/>
  <c r="F69" i="32"/>
  <c r="K68" i="32"/>
  <c r="F68" i="32"/>
  <c r="K67" i="32"/>
  <c r="F67" i="32"/>
  <c r="K66" i="32"/>
  <c r="F66" i="32"/>
  <c r="K65" i="32"/>
  <c r="F65" i="32"/>
  <c r="K64" i="32"/>
  <c r="F64" i="32"/>
  <c r="K63" i="32"/>
  <c r="F63" i="32"/>
  <c r="K62" i="32"/>
  <c r="F62" i="32"/>
  <c r="K61" i="32"/>
  <c r="F61" i="32"/>
  <c r="K60" i="32"/>
  <c r="F60" i="32"/>
  <c r="K59" i="32"/>
  <c r="F59" i="32"/>
  <c r="K58" i="32"/>
  <c r="F58" i="32"/>
  <c r="K57" i="32"/>
  <c r="F57" i="32"/>
  <c r="K56" i="32"/>
  <c r="F56" i="32"/>
  <c r="K55" i="32"/>
  <c r="F55" i="32"/>
  <c r="K54" i="32"/>
  <c r="F54" i="32"/>
  <c r="K53" i="32"/>
  <c r="F53" i="32"/>
  <c r="K52" i="32"/>
  <c r="F52" i="32"/>
  <c r="K51" i="32"/>
  <c r="F51" i="32"/>
  <c r="K50" i="32"/>
  <c r="F50" i="32"/>
  <c r="K49" i="32"/>
  <c r="F49" i="32"/>
  <c r="K48" i="32"/>
  <c r="F48" i="32"/>
  <c r="K47" i="32"/>
  <c r="F47" i="32"/>
  <c r="K46" i="32"/>
  <c r="F46" i="32"/>
  <c r="K45" i="32"/>
  <c r="F45" i="32"/>
  <c r="K44" i="32"/>
  <c r="F44" i="32"/>
  <c r="K43" i="32"/>
  <c r="F43" i="32"/>
  <c r="K42" i="32"/>
  <c r="F42" i="32"/>
  <c r="K41" i="32"/>
  <c r="F41" i="32"/>
  <c r="K40" i="32"/>
  <c r="F40" i="32"/>
  <c r="K39" i="32"/>
  <c r="F39" i="32"/>
  <c r="K38" i="32"/>
  <c r="F38" i="32"/>
  <c r="K37" i="32"/>
  <c r="F37" i="32"/>
  <c r="K36" i="32"/>
  <c r="F36" i="32"/>
  <c r="K35" i="32"/>
  <c r="F35" i="32"/>
  <c r="K34" i="32"/>
  <c r="F34" i="32"/>
  <c r="K33" i="32"/>
  <c r="F33" i="32"/>
  <c r="K32" i="32"/>
  <c r="F32" i="32"/>
  <c r="K31" i="32"/>
  <c r="F31" i="32"/>
  <c r="K30" i="32"/>
  <c r="F30" i="32"/>
  <c r="K29" i="32"/>
  <c r="F29" i="32"/>
  <c r="K28" i="32"/>
  <c r="F28" i="32"/>
  <c r="K27" i="32"/>
  <c r="F27" i="32"/>
  <c r="K26" i="32"/>
  <c r="F26" i="32"/>
  <c r="K25" i="32"/>
  <c r="F25" i="32"/>
  <c r="K24" i="32"/>
  <c r="F24" i="32"/>
  <c r="K23" i="32"/>
  <c r="F23" i="32"/>
  <c r="K22" i="32"/>
  <c r="F22" i="32"/>
  <c r="K21" i="32"/>
  <c r="F21" i="32"/>
  <c r="K20" i="32"/>
  <c r="F20" i="32"/>
  <c r="K19" i="32"/>
  <c r="F19" i="32"/>
  <c r="K18" i="32"/>
  <c r="F18" i="32"/>
  <c r="K17" i="32"/>
  <c r="F17" i="32"/>
  <c r="K16" i="32"/>
  <c r="F16" i="32"/>
  <c r="K15" i="32"/>
  <c r="F15" i="32"/>
  <c r="K14" i="32"/>
  <c r="F14" i="32"/>
  <c r="K13" i="32"/>
  <c r="F13" i="32"/>
  <c r="K12" i="32"/>
  <c r="F12" i="32"/>
  <c r="K11" i="32"/>
  <c r="F11" i="32"/>
  <c r="K10" i="32"/>
  <c r="F10" i="32"/>
  <c r="K9" i="32"/>
  <c r="F9" i="32"/>
  <c r="K8" i="32"/>
  <c r="F8" i="32"/>
  <c r="K7" i="32"/>
  <c r="F7" i="32"/>
  <c r="K6" i="32"/>
  <c r="F6" i="32"/>
  <c r="K5" i="32"/>
  <c r="F5" i="32"/>
  <c r="K4" i="32"/>
  <c r="F4" i="32"/>
  <c r="K3" i="32"/>
  <c r="F3" i="32"/>
  <c r="K2" i="32"/>
  <c r="F2" i="32"/>
  <c r="Q218" i="31"/>
  <c r="Q217" i="31"/>
  <c r="Q216" i="31"/>
  <c r="N217" i="31"/>
  <c r="Q215" i="31"/>
  <c r="N216" i="31"/>
  <c r="Q214" i="31"/>
  <c r="N215" i="31"/>
  <c r="Q213" i="31"/>
  <c r="N214" i="31"/>
  <c r="Q212" i="31"/>
  <c r="N213" i="31"/>
  <c r="Q211" i="31"/>
  <c r="N212" i="31"/>
  <c r="Q210" i="31"/>
  <c r="N211" i="31"/>
  <c r="Q209" i="31"/>
  <c r="N210" i="31"/>
  <c r="B209" i="31"/>
  <c r="Q208" i="31"/>
  <c r="N209" i="31"/>
  <c r="C208" i="31"/>
  <c r="B208" i="31"/>
  <c r="Q207" i="31"/>
  <c r="N208" i="31"/>
  <c r="L207" i="31"/>
  <c r="C207" i="31"/>
  <c r="B207" i="31"/>
  <c r="Z206" i="31"/>
  <c r="Q206" i="31"/>
  <c r="O206" i="31"/>
  <c r="N207" i="31"/>
  <c r="L206" i="31"/>
  <c r="C206" i="31"/>
  <c r="B206" i="31"/>
  <c r="AF205" i="31"/>
  <c r="AE205" i="31"/>
  <c r="AD205" i="31"/>
  <c r="AC205" i="31"/>
  <c r="AB205" i="31"/>
  <c r="Z205" i="31"/>
  <c r="Y205" i="31"/>
  <c r="X205" i="31"/>
  <c r="W205" i="31"/>
  <c r="V205" i="31"/>
  <c r="T205" i="31"/>
  <c r="S205" i="31"/>
  <c r="R205" i="31"/>
  <c r="Q205" i="31"/>
  <c r="O205" i="31"/>
  <c r="N206" i="31"/>
  <c r="M205" i="31"/>
  <c r="L205" i="31"/>
  <c r="C205" i="31"/>
  <c r="B205" i="31"/>
  <c r="AF204" i="31"/>
  <c r="AE204" i="31"/>
  <c r="AD204" i="31"/>
  <c r="AC204" i="31"/>
  <c r="AB204" i="31"/>
  <c r="Z204" i="31"/>
  <c r="Y204" i="31"/>
  <c r="X204" i="31"/>
  <c r="W204" i="31"/>
  <c r="V204" i="31"/>
  <c r="T204" i="31"/>
  <c r="S204" i="31"/>
  <c r="R204" i="31"/>
  <c r="Q204" i="31"/>
  <c r="O204" i="31"/>
  <c r="M204" i="31"/>
  <c r="L204" i="31"/>
  <c r="C204" i="31"/>
  <c r="B204" i="31"/>
  <c r="AF203" i="31"/>
  <c r="AE203" i="31"/>
  <c r="AD203" i="31"/>
  <c r="AC203" i="31"/>
  <c r="AB203" i="31"/>
  <c r="Z203" i="31"/>
  <c r="Y203" i="31"/>
  <c r="X203" i="31"/>
  <c r="W203" i="31"/>
  <c r="V203" i="31"/>
  <c r="T203" i="31"/>
  <c r="S203" i="31"/>
  <c r="R203" i="31"/>
  <c r="Q203" i="31"/>
  <c r="O203" i="31"/>
  <c r="N203" i="31"/>
  <c r="M203" i="31"/>
  <c r="L203" i="31"/>
  <c r="C203" i="31"/>
  <c r="B203" i="31"/>
  <c r="A203" i="31"/>
  <c r="P200" i="31"/>
  <c r="K200" i="31"/>
  <c r="I200" i="31"/>
  <c r="F200" i="31"/>
  <c r="P199" i="31"/>
  <c r="K199" i="31"/>
  <c r="I199" i="31"/>
  <c r="F199" i="31"/>
  <c r="D198" i="31" s="1"/>
  <c r="P198" i="31"/>
  <c r="K198" i="31"/>
  <c r="I198" i="31"/>
  <c r="F198" i="31"/>
  <c r="P197" i="31"/>
  <c r="K197" i="31"/>
  <c r="I197" i="31"/>
  <c r="F197" i="31"/>
  <c r="P196" i="31"/>
  <c r="K196" i="31"/>
  <c r="I196" i="31"/>
  <c r="F196" i="31"/>
  <c r="P195" i="31"/>
  <c r="K195" i="31"/>
  <c r="I195" i="31"/>
  <c r="F195" i="31"/>
  <c r="D194" i="31" s="1"/>
  <c r="P194" i="31"/>
  <c r="K194" i="31"/>
  <c r="I194" i="31"/>
  <c r="F194" i="31"/>
  <c r="D193" i="31" s="1"/>
  <c r="P193" i="31"/>
  <c r="K193" i="31"/>
  <c r="I193" i="31"/>
  <c r="F193" i="31"/>
  <c r="P192" i="31"/>
  <c r="K192" i="31"/>
  <c r="I192" i="31"/>
  <c r="F192" i="31"/>
  <c r="P191" i="31"/>
  <c r="K191" i="31"/>
  <c r="I191" i="31"/>
  <c r="F191" i="31"/>
  <c r="D190" i="31" s="1"/>
  <c r="P190" i="31"/>
  <c r="K190" i="31"/>
  <c r="I190" i="31"/>
  <c r="F190" i="31"/>
  <c r="P189" i="31"/>
  <c r="K189" i="31"/>
  <c r="I189" i="31"/>
  <c r="F189" i="31"/>
  <c r="P188" i="31"/>
  <c r="K188" i="31"/>
  <c r="I188" i="31"/>
  <c r="F188" i="31"/>
  <c r="P187" i="31"/>
  <c r="K187" i="31"/>
  <c r="I187" i="31"/>
  <c r="F187" i="31"/>
  <c r="D186" i="31" s="1"/>
  <c r="P186" i="31"/>
  <c r="K186" i="31"/>
  <c r="I186" i="31"/>
  <c r="F186" i="31"/>
  <c r="D185" i="31" s="1"/>
  <c r="P185" i="31"/>
  <c r="K185" i="31"/>
  <c r="I185" i="31"/>
  <c r="F185" i="31"/>
  <c r="P184" i="31"/>
  <c r="K184" i="31"/>
  <c r="I184" i="31"/>
  <c r="F184" i="31"/>
  <c r="P183" i="31"/>
  <c r="K183" i="31"/>
  <c r="I183" i="31"/>
  <c r="F183" i="31"/>
  <c r="D182" i="31" s="1"/>
  <c r="P182" i="31"/>
  <c r="K182" i="31"/>
  <c r="I182" i="31"/>
  <c r="F182" i="31"/>
  <c r="P181" i="31"/>
  <c r="K181" i="31"/>
  <c r="I181" i="31"/>
  <c r="F181" i="31"/>
  <c r="P180" i="31"/>
  <c r="K180" i="31"/>
  <c r="I180" i="31"/>
  <c r="F180" i="31"/>
  <c r="P179" i="31"/>
  <c r="K179" i="31"/>
  <c r="I179" i="31"/>
  <c r="F179" i="31"/>
  <c r="D178" i="31" s="1"/>
  <c r="P178" i="31"/>
  <c r="K178" i="31"/>
  <c r="I178" i="31"/>
  <c r="F178" i="31"/>
  <c r="D177" i="31" s="1"/>
  <c r="P177" i="31"/>
  <c r="K177" i="31"/>
  <c r="I177" i="31"/>
  <c r="F177" i="31"/>
  <c r="P176" i="31"/>
  <c r="K176" i="31"/>
  <c r="I176" i="31"/>
  <c r="F176" i="31"/>
  <c r="P175" i="31"/>
  <c r="K175" i="31"/>
  <c r="I175" i="31"/>
  <c r="F175" i="31"/>
  <c r="D174" i="31" s="1"/>
  <c r="P174" i="31"/>
  <c r="K174" i="31"/>
  <c r="I174" i="31"/>
  <c r="F174" i="31"/>
  <c r="P173" i="31"/>
  <c r="K173" i="31"/>
  <c r="I173" i="31"/>
  <c r="F173" i="31"/>
  <c r="P172" i="31"/>
  <c r="K172" i="31"/>
  <c r="I172" i="31"/>
  <c r="F172" i="31"/>
  <c r="P171" i="31"/>
  <c r="K171" i="31"/>
  <c r="I171" i="31"/>
  <c r="F171" i="31"/>
  <c r="D170" i="31" s="1"/>
  <c r="P170" i="31"/>
  <c r="K170" i="31"/>
  <c r="I170" i="31"/>
  <c r="F170" i="31"/>
  <c r="D169" i="31" s="1"/>
  <c r="P169" i="31"/>
  <c r="K169" i="31"/>
  <c r="I169" i="31"/>
  <c r="F169" i="31"/>
  <c r="P168" i="31"/>
  <c r="K168" i="31"/>
  <c r="I168" i="31"/>
  <c r="F168" i="31"/>
  <c r="P167" i="31"/>
  <c r="K167" i="31"/>
  <c r="I167" i="31"/>
  <c r="F167" i="31"/>
  <c r="D166" i="31" s="1"/>
  <c r="P166" i="31"/>
  <c r="K166" i="31"/>
  <c r="I166" i="31"/>
  <c r="F166" i="31"/>
  <c r="P165" i="31"/>
  <c r="K165" i="31"/>
  <c r="I165" i="31"/>
  <c r="F165" i="31"/>
  <c r="P164" i="31"/>
  <c r="K164" i="31"/>
  <c r="I164" i="31"/>
  <c r="F164" i="31"/>
  <c r="P163" i="31"/>
  <c r="K163" i="31"/>
  <c r="I163" i="31"/>
  <c r="F163" i="31"/>
  <c r="D162" i="31" s="1"/>
  <c r="P162" i="31"/>
  <c r="K162" i="31"/>
  <c r="I162" i="31"/>
  <c r="F162" i="31"/>
  <c r="D161" i="31" s="1"/>
  <c r="P161" i="31"/>
  <c r="K161" i="31"/>
  <c r="I161" i="31"/>
  <c r="F161" i="31"/>
  <c r="P160" i="31"/>
  <c r="K160" i="31"/>
  <c r="I160" i="31"/>
  <c r="F160" i="31"/>
  <c r="P159" i="31"/>
  <c r="K159" i="31"/>
  <c r="I159" i="31"/>
  <c r="F159" i="31"/>
  <c r="D158" i="31" s="1"/>
  <c r="P158" i="31"/>
  <c r="K158" i="31"/>
  <c r="I158" i="31"/>
  <c r="F158" i="31"/>
  <c r="P157" i="31"/>
  <c r="K157" i="31"/>
  <c r="I157" i="31"/>
  <c r="F157" i="31"/>
  <c r="P156" i="31"/>
  <c r="K156" i="31"/>
  <c r="I156" i="31"/>
  <c r="F156" i="31"/>
  <c r="P155" i="31"/>
  <c r="K155" i="31"/>
  <c r="I155" i="31"/>
  <c r="F155" i="31"/>
  <c r="D154" i="31" s="1"/>
  <c r="P154" i="31"/>
  <c r="K154" i="31"/>
  <c r="I154" i="31"/>
  <c r="F154" i="31"/>
  <c r="D153" i="31" s="1"/>
  <c r="P153" i="31"/>
  <c r="K153" i="31"/>
  <c r="I153" i="31"/>
  <c r="F153" i="31"/>
  <c r="P152" i="31"/>
  <c r="K152" i="31"/>
  <c r="I152" i="31"/>
  <c r="F152" i="31"/>
  <c r="P151" i="31"/>
  <c r="K151" i="31"/>
  <c r="I151" i="31"/>
  <c r="F151" i="31"/>
  <c r="D150" i="31" s="1"/>
  <c r="P150" i="31"/>
  <c r="K150" i="31"/>
  <c r="I150" i="31"/>
  <c r="F150" i="31"/>
  <c r="P149" i="31"/>
  <c r="K149" i="31"/>
  <c r="I149" i="31"/>
  <c r="F149" i="31"/>
  <c r="P148" i="31"/>
  <c r="K148" i="31"/>
  <c r="I148" i="31"/>
  <c r="F148" i="31"/>
  <c r="P147" i="31"/>
  <c r="K147" i="31"/>
  <c r="I147" i="31"/>
  <c r="F147" i="31"/>
  <c r="D146" i="31" s="1"/>
  <c r="P146" i="31"/>
  <c r="K146" i="31"/>
  <c r="I146" i="31"/>
  <c r="F146" i="31"/>
  <c r="D145" i="31" s="1"/>
  <c r="P145" i="31"/>
  <c r="K145" i="31"/>
  <c r="I145" i="31"/>
  <c r="F145" i="31"/>
  <c r="P144" i="31"/>
  <c r="K144" i="31"/>
  <c r="I144" i="31"/>
  <c r="F144" i="31"/>
  <c r="P143" i="31"/>
  <c r="K143" i="31"/>
  <c r="I143" i="31"/>
  <c r="F143" i="31"/>
  <c r="D142" i="31" s="1"/>
  <c r="P142" i="31"/>
  <c r="K142" i="31"/>
  <c r="I142" i="31"/>
  <c r="F142" i="31"/>
  <c r="P141" i="31"/>
  <c r="K141" i="31"/>
  <c r="I141" i="31"/>
  <c r="F141" i="31"/>
  <c r="P140" i="31"/>
  <c r="K140" i="31"/>
  <c r="I140" i="31"/>
  <c r="F140" i="31"/>
  <c r="P139" i="31"/>
  <c r="K139" i="31"/>
  <c r="I139" i="31"/>
  <c r="F139" i="31"/>
  <c r="D138" i="31" s="1"/>
  <c r="P138" i="31"/>
  <c r="K138" i="31"/>
  <c r="I138" i="31"/>
  <c r="F138" i="31"/>
  <c r="D137" i="31" s="1"/>
  <c r="P137" i="31"/>
  <c r="K137" i="31"/>
  <c r="I137" i="31"/>
  <c r="F137" i="31"/>
  <c r="P136" i="31"/>
  <c r="K136" i="31"/>
  <c r="I136" i="31"/>
  <c r="F136" i="31"/>
  <c r="P135" i="31"/>
  <c r="K135" i="31"/>
  <c r="I135" i="31"/>
  <c r="F135" i="31"/>
  <c r="D134" i="31" s="1"/>
  <c r="P134" i="31"/>
  <c r="K134" i="31"/>
  <c r="I134" i="31"/>
  <c r="F134" i="31"/>
  <c r="P133" i="31"/>
  <c r="K133" i="31"/>
  <c r="I133" i="31"/>
  <c r="F133" i="31"/>
  <c r="P132" i="31"/>
  <c r="K132" i="31"/>
  <c r="I132" i="31"/>
  <c r="F132" i="31"/>
  <c r="P131" i="31"/>
  <c r="K131" i="31"/>
  <c r="I131" i="31"/>
  <c r="F131" i="31"/>
  <c r="D130" i="31" s="1"/>
  <c r="P130" i="31"/>
  <c r="K130" i="31"/>
  <c r="I130" i="31"/>
  <c r="F130" i="31"/>
  <c r="D129" i="31" s="1"/>
  <c r="P129" i="31"/>
  <c r="K129" i="31"/>
  <c r="I129" i="31"/>
  <c r="F129" i="31"/>
  <c r="P128" i="31"/>
  <c r="K128" i="31"/>
  <c r="I128" i="31"/>
  <c r="F128" i="31"/>
  <c r="P127" i="31"/>
  <c r="K127" i="31"/>
  <c r="I127" i="31"/>
  <c r="F127" i="31"/>
  <c r="D126" i="31" s="1"/>
  <c r="P126" i="31"/>
  <c r="K126" i="31"/>
  <c r="I126" i="31"/>
  <c r="F126" i="31"/>
  <c r="P125" i="31"/>
  <c r="K125" i="31"/>
  <c r="I125" i="31"/>
  <c r="F125" i="31"/>
  <c r="P124" i="31"/>
  <c r="K124" i="31"/>
  <c r="I124" i="31"/>
  <c r="F124" i="31"/>
  <c r="P123" i="31"/>
  <c r="K123" i="31"/>
  <c r="I123" i="31"/>
  <c r="F123" i="31"/>
  <c r="D122" i="31" s="1"/>
  <c r="P122" i="31"/>
  <c r="K122" i="31"/>
  <c r="I122" i="31"/>
  <c r="F122" i="31"/>
  <c r="D121" i="31" s="1"/>
  <c r="P121" i="31"/>
  <c r="K121" i="31"/>
  <c r="I121" i="31"/>
  <c r="F121" i="31"/>
  <c r="P120" i="31"/>
  <c r="K120" i="31"/>
  <c r="I120" i="31"/>
  <c r="F120" i="31"/>
  <c r="P119" i="31"/>
  <c r="K119" i="31"/>
  <c r="I119" i="31"/>
  <c r="F119" i="31"/>
  <c r="D118" i="31" s="1"/>
  <c r="P118" i="31"/>
  <c r="K118" i="31"/>
  <c r="I118" i="31"/>
  <c r="F118" i="31"/>
  <c r="P117" i="31"/>
  <c r="K117" i="31"/>
  <c r="I117" i="31"/>
  <c r="F117" i="31"/>
  <c r="P116" i="31"/>
  <c r="K116" i="31"/>
  <c r="I116" i="31"/>
  <c r="F116" i="31"/>
  <c r="P115" i="31"/>
  <c r="K115" i="31"/>
  <c r="I115" i="31"/>
  <c r="F115" i="31"/>
  <c r="D114" i="31" s="1"/>
  <c r="P114" i="31"/>
  <c r="K114" i="31"/>
  <c r="I114" i="31"/>
  <c r="F114" i="31"/>
  <c r="D113" i="31" s="1"/>
  <c r="P113" i="31"/>
  <c r="K113" i="31"/>
  <c r="I113" i="31"/>
  <c r="F113" i="31"/>
  <c r="P112" i="31"/>
  <c r="K112" i="31"/>
  <c r="I112" i="31"/>
  <c r="F112" i="31"/>
  <c r="P111" i="31"/>
  <c r="K111" i="31"/>
  <c r="I111" i="31"/>
  <c r="F111" i="31"/>
  <c r="D110" i="31" s="1"/>
  <c r="P110" i="31"/>
  <c r="K110" i="31"/>
  <c r="I110" i="31"/>
  <c r="F110" i="31"/>
  <c r="P109" i="31"/>
  <c r="K109" i="31"/>
  <c r="I109" i="31"/>
  <c r="F109" i="31"/>
  <c r="P108" i="31"/>
  <c r="K108" i="31"/>
  <c r="I108" i="31"/>
  <c r="F108" i="31"/>
  <c r="P107" i="31"/>
  <c r="K107" i="31"/>
  <c r="I107" i="31"/>
  <c r="F107" i="31"/>
  <c r="D106" i="31" s="1"/>
  <c r="P106" i="31"/>
  <c r="K106" i="31"/>
  <c r="I106" i="31"/>
  <c r="F106" i="31"/>
  <c r="D105" i="31" s="1"/>
  <c r="P105" i="31"/>
  <c r="K105" i="31"/>
  <c r="I105" i="31"/>
  <c r="F105" i="31"/>
  <c r="P104" i="31"/>
  <c r="K104" i="31"/>
  <c r="I104" i="31"/>
  <c r="F104" i="31"/>
  <c r="P103" i="31"/>
  <c r="K103" i="31"/>
  <c r="I103" i="31"/>
  <c r="F103" i="31"/>
  <c r="D102" i="31" s="1"/>
  <c r="P102" i="31"/>
  <c r="K102" i="31"/>
  <c r="I102" i="31"/>
  <c r="F102" i="31"/>
  <c r="P101" i="31"/>
  <c r="K101" i="31"/>
  <c r="I101" i="31"/>
  <c r="F101" i="31"/>
  <c r="P100" i="31"/>
  <c r="K100" i="31"/>
  <c r="I100" i="31"/>
  <c r="F100" i="31"/>
  <c r="P99" i="31"/>
  <c r="K99" i="31"/>
  <c r="I99" i="31"/>
  <c r="F99" i="31"/>
  <c r="D98" i="31" s="1"/>
  <c r="P98" i="31"/>
  <c r="K98" i="31"/>
  <c r="I98" i="31"/>
  <c r="F98" i="31"/>
  <c r="D97" i="31" s="1"/>
  <c r="P97" i="31"/>
  <c r="K97" i="31"/>
  <c r="I97" i="31"/>
  <c r="F97" i="31"/>
  <c r="P96" i="31"/>
  <c r="K96" i="31"/>
  <c r="I96" i="31"/>
  <c r="F96" i="31"/>
  <c r="P95" i="31"/>
  <c r="K95" i="31"/>
  <c r="I95" i="31"/>
  <c r="F95" i="31"/>
  <c r="D94" i="31" s="1"/>
  <c r="P94" i="31"/>
  <c r="K94" i="31"/>
  <c r="I94" i="31"/>
  <c r="F94" i="31"/>
  <c r="P93" i="31"/>
  <c r="K93" i="31"/>
  <c r="I93" i="31"/>
  <c r="F93" i="31"/>
  <c r="P92" i="31"/>
  <c r="K92" i="31"/>
  <c r="I92" i="31"/>
  <c r="F92" i="31"/>
  <c r="P91" i="31"/>
  <c r="K91" i="31"/>
  <c r="I91" i="31"/>
  <c r="F91" i="31"/>
  <c r="D90" i="31" s="1"/>
  <c r="P90" i="31"/>
  <c r="K90" i="31"/>
  <c r="I90" i="31"/>
  <c r="F90" i="31"/>
  <c r="D89" i="31" s="1"/>
  <c r="P89" i="31"/>
  <c r="K89" i="31"/>
  <c r="I89" i="31"/>
  <c r="F89" i="31"/>
  <c r="P88" i="31"/>
  <c r="K88" i="31"/>
  <c r="I88" i="31"/>
  <c r="F88" i="31"/>
  <c r="P87" i="31"/>
  <c r="K87" i="31"/>
  <c r="I87" i="31"/>
  <c r="F87" i="31"/>
  <c r="D86" i="31" s="1"/>
  <c r="P86" i="31"/>
  <c r="K86" i="31"/>
  <c r="I86" i="31"/>
  <c r="F86" i="31"/>
  <c r="P85" i="31"/>
  <c r="K85" i="31"/>
  <c r="I85" i="31"/>
  <c r="F85" i="31"/>
  <c r="P84" i="31"/>
  <c r="K84" i="31"/>
  <c r="I84" i="31"/>
  <c r="F84" i="31"/>
  <c r="P83" i="31"/>
  <c r="K83" i="31"/>
  <c r="I83" i="31"/>
  <c r="F83" i="31"/>
  <c r="D82" i="31" s="1"/>
  <c r="P82" i="31"/>
  <c r="K82" i="31"/>
  <c r="I82" i="31"/>
  <c r="F82" i="31"/>
  <c r="D81" i="31" s="1"/>
  <c r="P81" i="31"/>
  <c r="K81" i="31"/>
  <c r="I81" i="31"/>
  <c r="F81" i="31"/>
  <c r="P80" i="31"/>
  <c r="K80" i="31"/>
  <c r="I80" i="31"/>
  <c r="F80" i="31"/>
  <c r="P79" i="31"/>
  <c r="K79" i="31"/>
  <c r="I79" i="31"/>
  <c r="F79" i="31"/>
  <c r="D78" i="31" s="1"/>
  <c r="P78" i="31"/>
  <c r="K78" i="31"/>
  <c r="I78" i="31"/>
  <c r="F78" i="31"/>
  <c r="P77" i="31"/>
  <c r="K77" i="31"/>
  <c r="I77" i="31"/>
  <c r="F77" i="31"/>
  <c r="P76" i="31"/>
  <c r="K76" i="31"/>
  <c r="I76" i="31"/>
  <c r="F76" i="31"/>
  <c r="P75" i="31"/>
  <c r="K75" i="31"/>
  <c r="I75" i="31"/>
  <c r="F75" i="31"/>
  <c r="D74" i="31" s="1"/>
  <c r="P74" i="31"/>
  <c r="K74" i="31"/>
  <c r="I74" i="31"/>
  <c r="F74" i="31"/>
  <c r="D73" i="31" s="1"/>
  <c r="P73" i="31"/>
  <c r="K73" i="31"/>
  <c r="I73" i="31"/>
  <c r="F73" i="31"/>
  <c r="P72" i="31"/>
  <c r="K72" i="31"/>
  <c r="I72" i="31"/>
  <c r="F72" i="31"/>
  <c r="P71" i="31"/>
  <c r="K71" i="31"/>
  <c r="I71" i="31"/>
  <c r="F71" i="31"/>
  <c r="D70" i="31" s="1"/>
  <c r="P70" i="31"/>
  <c r="K70" i="31"/>
  <c r="I70" i="31"/>
  <c r="F70" i="31"/>
  <c r="P69" i="31"/>
  <c r="K69" i="31"/>
  <c r="I69" i="31"/>
  <c r="F69" i="31"/>
  <c r="P68" i="31"/>
  <c r="K68" i="31"/>
  <c r="I68" i="31"/>
  <c r="F68" i="31"/>
  <c r="D68" i="31"/>
  <c r="P67" i="31"/>
  <c r="K67" i="31"/>
  <c r="I67" i="31"/>
  <c r="F67" i="31"/>
  <c r="D66" i="31" s="1"/>
  <c r="P66" i="31"/>
  <c r="K66" i="31"/>
  <c r="I66" i="31"/>
  <c r="F66" i="31"/>
  <c r="D65" i="31" s="1"/>
  <c r="P65" i="31"/>
  <c r="K65" i="31"/>
  <c r="I65" i="31"/>
  <c r="F65" i="31"/>
  <c r="P64" i="31"/>
  <c r="K64" i="31"/>
  <c r="I64" i="31"/>
  <c r="F64" i="31"/>
  <c r="P63" i="31"/>
  <c r="K63" i="31"/>
  <c r="I63" i="31"/>
  <c r="F63" i="31"/>
  <c r="D62" i="31" s="1"/>
  <c r="P62" i="31"/>
  <c r="K62" i="31"/>
  <c r="I62" i="31"/>
  <c r="F62" i="31"/>
  <c r="P61" i="31"/>
  <c r="K61" i="31"/>
  <c r="I61" i="31"/>
  <c r="F61" i="31"/>
  <c r="P60" i="31"/>
  <c r="K60" i="31"/>
  <c r="I60" i="31"/>
  <c r="F60" i="31"/>
  <c r="P59" i="31"/>
  <c r="K59" i="31"/>
  <c r="I59" i="31"/>
  <c r="F59" i="31"/>
  <c r="D58" i="31" s="1"/>
  <c r="P58" i="31"/>
  <c r="K58" i="31"/>
  <c r="I58" i="31"/>
  <c r="F58" i="31"/>
  <c r="D57" i="31" s="1"/>
  <c r="P57" i="31"/>
  <c r="K57" i="31"/>
  <c r="I57" i="31"/>
  <c r="F57" i="31"/>
  <c r="P56" i="31"/>
  <c r="K56" i="31"/>
  <c r="I56" i="31"/>
  <c r="F56" i="31"/>
  <c r="P55" i="31"/>
  <c r="K55" i="31"/>
  <c r="I55" i="31"/>
  <c r="F55" i="31"/>
  <c r="D54" i="31" s="1"/>
  <c r="P54" i="31"/>
  <c r="K54" i="31"/>
  <c r="I54" i="31"/>
  <c r="F54" i="31"/>
  <c r="P53" i="31"/>
  <c r="K53" i="31"/>
  <c r="I53" i="31"/>
  <c r="F53" i="31"/>
  <c r="P52" i="31"/>
  <c r="K52" i="31"/>
  <c r="I52" i="31"/>
  <c r="F52" i="31"/>
  <c r="P51" i="31"/>
  <c r="K51" i="31"/>
  <c r="I51" i="31"/>
  <c r="F51" i="31"/>
  <c r="D50" i="31" s="1"/>
  <c r="P50" i="31"/>
  <c r="K50" i="31"/>
  <c r="I50" i="31"/>
  <c r="F50" i="31"/>
  <c r="D49" i="31" s="1"/>
  <c r="P49" i="31"/>
  <c r="K49" i="31"/>
  <c r="I49" i="31"/>
  <c r="F49" i="31"/>
  <c r="P48" i="31"/>
  <c r="K48" i="31"/>
  <c r="I48" i="31"/>
  <c r="F48" i="31"/>
  <c r="P47" i="31"/>
  <c r="K47" i="31"/>
  <c r="I47" i="31"/>
  <c r="F47" i="31"/>
  <c r="D46" i="31" s="1"/>
  <c r="P46" i="31"/>
  <c r="K46" i="31"/>
  <c r="I46" i="31"/>
  <c r="F46" i="31"/>
  <c r="P45" i="31"/>
  <c r="K45" i="31"/>
  <c r="I45" i="31"/>
  <c r="F45" i="31"/>
  <c r="P44" i="31"/>
  <c r="K44" i="31"/>
  <c r="I44" i="31"/>
  <c r="F44" i="31"/>
  <c r="P43" i="31"/>
  <c r="K43" i="31"/>
  <c r="I43" i="31"/>
  <c r="F43" i="31"/>
  <c r="D42" i="31" s="1"/>
  <c r="P42" i="31"/>
  <c r="K42" i="31"/>
  <c r="I42" i="31"/>
  <c r="F42" i="31"/>
  <c r="D41" i="31" s="1"/>
  <c r="P41" i="31"/>
  <c r="K41" i="31"/>
  <c r="I41" i="31"/>
  <c r="F41" i="31"/>
  <c r="P40" i="31"/>
  <c r="K40" i="31"/>
  <c r="I40" i="31"/>
  <c r="F40" i="31"/>
  <c r="P39" i="31"/>
  <c r="K39" i="31"/>
  <c r="I39" i="31"/>
  <c r="F39" i="31"/>
  <c r="D38" i="31" s="1"/>
  <c r="P38" i="31"/>
  <c r="K38" i="31"/>
  <c r="I38" i="31"/>
  <c r="F38" i="31"/>
  <c r="P37" i="31"/>
  <c r="K37" i="31"/>
  <c r="I37" i="31"/>
  <c r="F37" i="31"/>
  <c r="P36" i="31"/>
  <c r="K36" i="31"/>
  <c r="I36" i="31"/>
  <c r="F36" i="31"/>
  <c r="P35" i="31"/>
  <c r="K35" i="31"/>
  <c r="I35" i="31"/>
  <c r="F35" i="31"/>
  <c r="D34" i="31" s="1"/>
  <c r="P34" i="31"/>
  <c r="K34" i="31"/>
  <c r="I34" i="31"/>
  <c r="F34" i="31"/>
  <c r="D33" i="31" s="1"/>
  <c r="P33" i="31"/>
  <c r="K33" i="31"/>
  <c r="I33" i="31"/>
  <c r="F33" i="31"/>
  <c r="P32" i="31"/>
  <c r="K32" i="31"/>
  <c r="I32" i="31"/>
  <c r="F32" i="31"/>
  <c r="P31" i="31"/>
  <c r="K31" i="31"/>
  <c r="I31" i="31"/>
  <c r="F31" i="31"/>
  <c r="D30" i="31" s="1"/>
  <c r="P30" i="31"/>
  <c r="K30" i="31"/>
  <c r="I30" i="31"/>
  <c r="F30" i="31"/>
  <c r="P29" i="31"/>
  <c r="K29" i="31"/>
  <c r="I29" i="31"/>
  <c r="F29" i="31"/>
  <c r="P28" i="31"/>
  <c r="K28" i="31"/>
  <c r="I28" i="31"/>
  <c r="F28" i="31"/>
  <c r="P27" i="31"/>
  <c r="K27" i="31"/>
  <c r="I27" i="31"/>
  <c r="F27" i="31"/>
  <c r="D26" i="31" s="1"/>
  <c r="P26" i="31"/>
  <c r="K26" i="31"/>
  <c r="I26" i="31"/>
  <c r="F26" i="31"/>
  <c r="D25" i="31" s="1"/>
  <c r="P25" i="31"/>
  <c r="K25" i="31"/>
  <c r="I25" i="31"/>
  <c r="F25" i="31"/>
  <c r="P24" i="31"/>
  <c r="K24" i="31"/>
  <c r="I24" i="31"/>
  <c r="F24" i="31"/>
  <c r="P23" i="31"/>
  <c r="K23" i="31"/>
  <c r="I23" i="31"/>
  <c r="F23" i="31"/>
  <c r="D22" i="31" s="1"/>
  <c r="P22" i="31"/>
  <c r="K22" i="31"/>
  <c r="I22" i="31"/>
  <c r="F22" i="31"/>
  <c r="P21" i="31"/>
  <c r="K21" i="31"/>
  <c r="I21" i="31"/>
  <c r="F21" i="31"/>
  <c r="P20" i="31"/>
  <c r="K20" i="31"/>
  <c r="I20" i="31"/>
  <c r="F20" i="31"/>
  <c r="P19" i="31"/>
  <c r="K19" i="31"/>
  <c r="I19" i="31"/>
  <c r="F19" i="31"/>
  <c r="D18" i="31" s="1"/>
  <c r="P18" i="31"/>
  <c r="K18" i="31"/>
  <c r="I18" i="31"/>
  <c r="F18" i="31"/>
  <c r="D17" i="31" s="1"/>
  <c r="P17" i="31"/>
  <c r="K17" i="31"/>
  <c r="I17" i="31"/>
  <c r="F17" i="31"/>
  <c r="P16" i="31"/>
  <c r="K16" i="31"/>
  <c r="I16" i="31"/>
  <c r="F16" i="31"/>
  <c r="P15" i="31"/>
  <c r="K15" i="31"/>
  <c r="I15" i="31"/>
  <c r="F15" i="31"/>
  <c r="D14" i="31" s="1"/>
  <c r="P14" i="31"/>
  <c r="K14" i="31"/>
  <c r="I14" i="31"/>
  <c r="F14" i="31"/>
  <c r="P13" i="31"/>
  <c r="K13" i="31"/>
  <c r="I13" i="31"/>
  <c r="F13" i="31"/>
  <c r="P12" i="31"/>
  <c r="K12" i="31"/>
  <c r="I12" i="31"/>
  <c r="F12" i="31"/>
  <c r="P11" i="31"/>
  <c r="K11" i="31"/>
  <c r="I11" i="31"/>
  <c r="F11" i="31"/>
  <c r="D10" i="31" s="1"/>
  <c r="P10" i="31"/>
  <c r="K10" i="31"/>
  <c r="I10" i="31"/>
  <c r="F10" i="31"/>
  <c r="D9" i="31" s="1"/>
  <c r="P9" i="31"/>
  <c r="K9" i="31"/>
  <c r="I9" i="31"/>
  <c r="F9" i="31"/>
  <c r="P8" i="31"/>
  <c r="K8" i="31"/>
  <c r="I8" i="31"/>
  <c r="F8" i="31"/>
  <c r="P7" i="31"/>
  <c r="K7" i="31"/>
  <c r="I7" i="31"/>
  <c r="F7" i="31"/>
  <c r="D6" i="31" s="1"/>
  <c r="P6" i="31"/>
  <c r="K6" i="31"/>
  <c r="I6" i="31"/>
  <c r="F6" i="31"/>
  <c r="P5" i="31"/>
  <c r="K5" i="31"/>
  <c r="I5" i="31"/>
  <c r="F5" i="31"/>
  <c r="P4" i="31"/>
  <c r="K4" i="31"/>
  <c r="I4" i="31"/>
  <c r="F4" i="31"/>
  <c r="P3" i="31"/>
  <c r="K3" i="31"/>
  <c r="I3" i="31"/>
  <c r="F3" i="31"/>
  <c r="D2" i="31" s="1"/>
  <c r="P2" i="31"/>
  <c r="K2" i="31"/>
  <c r="I2" i="31"/>
  <c r="F2" i="31"/>
  <c r="D199" i="31" s="1"/>
  <c r="Q218" i="30"/>
  <c r="Q217" i="30"/>
  <c r="Q216" i="30"/>
  <c r="N217" i="30"/>
  <c r="Q215" i="30"/>
  <c r="N216" i="30"/>
  <c r="Q214" i="30"/>
  <c r="N215" i="30"/>
  <c r="Q213" i="30"/>
  <c r="N214" i="30"/>
  <c r="Q212" i="30"/>
  <c r="N213" i="30"/>
  <c r="Q211" i="30"/>
  <c r="N212" i="30"/>
  <c r="Q210" i="30"/>
  <c r="N211" i="30"/>
  <c r="Q209" i="30"/>
  <c r="N210" i="30"/>
  <c r="B209" i="30"/>
  <c r="Q208" i="30"/>
  <c r="N209" i="30"/>
  <c r="C208" i="30"/>
  <c r="B208" i="30"/>
  <c r="Q207" i="30"/>
  <c r="N208" i="30"/>
  <c r="L207" i="30"/>
  <c r="C207" i="30"/>
  <c r="B207" i="30"/>
  <c r="Z206" i="30"/>
  <c r="Q206" i="30"/>
  <c r="O206" i="30"/>
  <c r="N207" i="30"/>
  <c r="L206" i="30"/>
  <c r="C206" i="30"/>
  <c r="B206" i="30"/>
  <c r="AF205" i="30"/>
  <c r="AE205" i="30"/>
  <c r="AD205" i="30"/>
  <c r="AC205" i="30"/>
  <c r="AB205" i="30"/>
  <c r="Z205" i="30"/>
  <c r="Y205" i="30"/>
  <c r="X205" i="30"/>
  <c r="W205" i="30"/>
  <c r="V205" i="30"/>
  <c r="T205" i="30"/>
  <c r="S205" i="30"/>
  <c r="R205" i="30"/>
  <c r="Q205" i="30"/>
  <c r="O205" i="30"/>
  <c r="N206" i="30"/>
  <c r="M205" i="30"/>
  <c r="L205" i="30"/>
  <c r="C205" i="30"/>
  <c r="B205" i="30"/>
  <c r="AF204" i="30"/>
  <c r="AE204" i="30"/>
  <c r="AD204" i="30"/>
  <c r="AC204" i="30"/>
  <c r="AB204" i="30"/>
  <c r="Z204" i="30"/>
  <c r="Y204" i="30"/>
  <c r="X204" i="30"/>
  <c r="W204" i="30"/>
  <c r="V204" i="30"/>
  <c r="T204" i="30"/>
  <c r="S204" i="30"/>
  <c r="R204" i="30"/>
  <c r="Q204" i="30"/>
  <c r="O204" i="30"/>
  <c r="M204" i="30"/>
  <c r="L204" i="30"/>
  <c r="C204" i="30"/>
  <c r="B204" i="30"/>
  <c r="AF203" i="30"/>
  <c r="AE203" i="30"/>
  <c r="AD203" i="30"/>
  <c r="AC203" i="30"/>
  <c r="AB203" i="30"/>
  <c r="Z203" i="30"/>
  <c r="Y203" i="30"/>
  <c r="X203" i="30"/>
  <c r="W203" i="30"/>
  <c r="V203" i="30"/>
  <c r="T203" i="30"/>
  <c r="S203" i="30"/>
  <c r="R203" i="30"/>
  <c r="Q203" i="30"/>
  <c r="O203" i="30"/>
  <c r="N203" i="30"/>
  <c r="M203" i="30"/>
  <c r="L203" i="30"/>
  <c r="C203" i="30"/>
  <c r="B203" i="30"/>
  <c r="A203" i="30"/>
  <c r="P200" i="30"/>
  <c r="K200" i="30"/>
  <c r="I200" i="30"/>
  <c r="F200" i="30"/>
  <c r="P199" i="30"/>
  <c r="K199" i="30"/>
  <c r="I199" i="30"/>
  <c r="F199" i="30"/>
  <c r="D198" i="30" s="1"/>
  <c r="P198" i="30"/>
  <c r="K198" i="30"/>
  <c r="I198" i="30"/>
  <c r="F198" i="30"/>
  <c r="P197" i="30"/>
  <c r="K197" i="30"/>
  <c r="I197" i="30"/>
  <c r="F197" i="30"/>
  <c r="P196" i="30"/>
  <c r="K196" i="30"/>
  <c r="I196" i="30"/>
  <c r="F196" i="30"/>
  <c r="P195" i="30"/>
  <c r="K195" i="30"/>
  <c r="I195" i="30"/>
  <c r="F195" i="30"/>
  <c r="P194" i="30"/>
  <c r="K194" i="30"/>
  <c r="I194" i="30"/>
  <c r="F194" i="30"/>
  <c r="D193" i="30" s="1"/>
  <c r="P193" i="30"/>
  <c r="K193" i="30"/>
  <c r="I193" i="30"/>
  <c r="F193" i="30"/>
  <c r="D192" i="30" s="1"/>
  <c r="P192" i="30"/>
  <c r="K192" i="30"/>
  <c r="I192" i="30"/>
  <c r="F192" i="30"/>
  <c r="P191" i="30"/>
  <c r="K191" i="30"/>
  <c r="I191" i="30"/>
  <c r="F191" i="30"/>
  <c r="D190" i="30" s="1"/>
  <c r="P190" i="30"/>
  <c r="K190" i="30"/>
  <c r="I190" i="30"/>
  <c r="F190" i="30"/>
  <c r="P189" i="30"/>
  <c r="K189" i="30"/>
  <c r="I189" i="30"/>
  <c r="F189" i="30"/>
  <c r="P188" i="30"/>
  <c r="K188" i="30"/>
  <c r="I188" i="30"/>
  <c r="F188" i="30"/>
  <c r="P187" i="30"/>
  <c r="K187" i="30"/>
  <c r="I187" i="30"/>
  <c r="F187" i="30"/>
  <c r="P186" i="30"/>
  <c r="K186" i="30"/>
  <c r="I186" i="30"/>
  <c r="F186" i="30"/>
  <c r="D185" i="30" s="1"/>
  <c r="P185" i="30"/>
  <c r="K185" i="30"/>
  <c r="I185" i="30"/>
  <c r="F185" i="30"/>
  <c r="D184" i="30" s="1"/>
  <c r="P184" i="30"/>
  <c r="K184" i="30"/>
  <c r="I184" i="30"/>
  <c r="F184" i="30"/>
  <c r="P183" i="30"/>
  <c r="K183" i="30"/>
  <c r="I183" i="30"/>
  <c r="F183" i="30"/>
  <c r="D182" i="30" s="1"/>
  <c r="P182" i="30"/>
  <c r="K182" i="30"/>
  <c r="I182" i="30"/>
  <c r="F182" i="30"/>
  <c r="P181" i="30"/>
  <c r="K181" i="30"/>
  <c r="I181" i="30"/>
  <c r="F181" i="30"/>
  <c r="P180" i="30"/>
  <c r="K180" i="30"/>
  <c r="I180" i="30"/>
  <c r="F180" i="30"/>
  <c r="P179" i="30"/>
  <c r="K179" i="30"/>
  <c r="I179" i="30"/>
  <c r="F179" i="30"/>
  <c r="P178" i="30"/>
  <c r="K178" i="30"/>
  <c r="I178" i="30"/>
  <c r="F178" i="30"/>
  <c r="D177" i="30" s="1"/>
  <c r="P177" i="30"/>
  <c r="K177" i="30"/>
  <c r="I177" i="30"/>
  <c r="F177" i="30"/>
  <c r="D176" i="30" s="1"/>
  <c r="P176" i="30"/>
  <c r="K176" i="30"/>
  <c r="I176" i="30"/>
  <c r="F176" i="30"/>
  <c r="P175" i="30"/>
  <c r="K175" i="30"/>
  <c r="I175" i="30"/>
  <c r="F175" i="30"/>
  <c r="D174" i="30" s="1"/>
  <c r="P174" i="30"/>
  <c r="K174" i="30"/>
  <c r="I174" i="30"/>
  <c r="F174" i="30"/>
  <c r="P173" i="30"/>
  <c r="K173" i="30"/>
  <c r="I173" i="30"/>
  <c r="F173" i="30"/>
  <c r="P172" i="30"/>
  <c r="K172" i="30"/>
  <c r="I172" i="30"/>
  <c r="F172" i="30"/>
  <c r="P171" i="30"/>
  <c r="K171" i="30"/>
  <c r="I171" i="30"/>
  <c r="F171" i="30"/>
  <c r="P170" i="30"/>
  <c r="K170" i="30"/>
  <c r="I170" i="30"/>
  <c r="F170" i="30"/>
  <c r="D169" i="30" s="1"/>
  <c r="P169" i="30"/>
  <c r="K169" i="30"/>
  <c r="I169" i="30"/>
  <c r="F169" i="30"/>
  <c r="D168" i="30" s="1"/>
  <c r="P168" i="30"/>
  <c r="K168" i="30"/>
  <c r="I168" i="30"/>
  <c r="F168" i="30"/>
  <c r="P167" i="30"/>
  <c r="K167" i="30"/>
  <c r="I167" i="30"/>
  <c r="F167" i="30"/>
  <c r="D166" i="30" s="1"/>
  <c r="P166" i="30"/>
  <c r="K166" i="30"/>
  <c r="I166" i="30"/>
  <c r="F166" i="30"/>
  <c r="P165" i="30"/>
  <c r="K165" i="30"/>
  <c r="I165" i="30"/>
  <c r="F165" i="30"/>
  <c r="P164" i="30"/>
  <c r="K164" i="30"/>
  <c r="I164" i="30"/>
  <c r="F164" i="30"/>
  <c r="P163" i="30"/>
  <c r="K163" i="30"/>
  <c r="I163" i="30"/>
  <c r="F163" i="30"/>
  <c r="P162" i="30"/>
  <c r="K162" i="30"/>
  <c r="I162" i="30"/>
  <c r="F162" i="30"/>
  <c r="D161" i="30" s="1"/>
  <c r="P161" i="30"/>
  <c r="K161" i="30"/>
  <c r="I161" i="30"/>
  <c r="F161" i="30"/>
  <c r="D160" i="30" s="1"/>
  <c r="P160" i="30"/>
  <c r="K160" i="30"/>
  <c r="I160" i="30"/>
  <c r="F160" i="30"/>
  <c r="P159" i="30"/>
  <c r="K159" i="30"/>
  <c r="I159" i="30"/>
  <c r="F159" i="30"/>
  <c r="D158" i="30" s="1"/>
  <c r="P158" i="30"/>
  <c r="K158" i="30"/>
  <c r="I158" i="30"/>
  <c r="F158" i="30"/>
  <c r="P157" i="30"/>
  <c r="K157" i="30"/>
  <c r="I157" i="30"/>
  <c r="F157" i="30"/>
  <c r="P156" i="30"/>
  <c r="K156" i="30"/>
  <c r="I156" i="30"/>
  <c r="F156" i="30"/>
  <c r="P155" i="30"/>
  <c r="K155" i="30"/>
  <c r="I155" i="30"/>
  <c r="F155" i="30"/>
  <c r="P154" i="30"/>
  <c r="K154" i="30"/>
  <c r="I154" i="30"/>
  <c r="F154" i="30"/>
  <c r="D153" i="30" s="1"/>
  <c r="P153" i="30"/>
  <c r="K153" i="30"/>
  <c r="I153" i="30"/>
  <c r="F153" i="30"/>
  <c r="D152" i="30" s="1"/>
  <c r="P152" i="30"/>
  <c r="K152" i="30"/>
  <c r="I152" i="30"/>
  <c r="F152" i="30"/>
  <c r="P151" i="30"/>
  <c r="K151" i="30"/>
  <c r="I151" i="30"/>
  <c r="F151" i="30"/>
  <c r="D150" i="30" s="1"/>
  <c r="P150" i="30"/>
  <c r="K150" i="30"/>
  <c r="I150" i="30"/>
  <c r="F150" i="30"/>
  <c r="P149" i="30"/>
  <c r="K149" i="30"/>
  <c r="I149" i="30"/>
  <c r="F149" i="30"/>
  <c r="P148" i="30"/>
  <c r="K148" i="30"/>
  <c r="I148" i="30"/>
  <c r="F148" i="30"/>
  <c r="P147" i="30"/>
  <c r="K147" i="30"/>
  <c r="I147" i="30"/>
  <c r="F147" i="30"/>
  <c r="P146" i="30"/>
  <c r="K146" i="30"/>
  <c r="I146" i="30"/>
  <c r="F146" i="30"/>
  <c r="D145" i="30" s="1"/>
  <c r="P145" i="30"/>
  <c r="K145" i="30"/>
  <c r="I145" i="30"/>
  <c r="F145" i="30"/>
  <c r="D144" i="30" s="1"/>
  <c r="P144" i="30"/>
  <c r="K144" i="30"/>
  <c r="I144" i="30"/>
  <c r="F144" i="30"/>
  <c r="P143" i="30"/>
  <c r="K143" i="30"/>
  <c r="I143" i="30"/>
  <c r="F143" i="30"/>
  <c r="D142" i="30" s="1"/>
  <c r="P142" i="30"/>
  <c r="K142" i="30"/>
  <c r="I142" i="30"/>
  <c r="F142" i="30"/>
  <c r="P141" i="30"/>
  <c r="K141" i="30"/>
  <c r="I141" i="30"/>
  <c r="F141" i="30"/>
  <c r="P140" i="30"/>
  <c r="K140" i="30"/>
  <c r="I140" i="30"/>
  <c r="F140" i="30"/>
  <c r="P139" i="30"/>
  <c r="K139" i="30"/>
  <c r="I139" i="30"/>
  <c r="F139" i="30"/>
  <c r="P138" i="30"/>
  <c r="K138" i="30"/>
  <c r="I138" i="30"/>
  <c r="F138" i="30"/>
  <c r="D137" i="30" s="1"/>
  <c r="P137" i="30"/>
  <c r="K137" i="30"/>
  <c r="I137" i="30"/>
  <c r="F137" i="30"/>
  <c r="D136" i="30" s="1"/>
  <c r="P136" i="30"/>
  <c r="K136" i="30"/>
  <c r="I136" i="30"/>
  <c r="F136" i="30"/>
  <c r="P135" i="30"/>
  <c r="K135" i="30"/>
  <c r="I135" i="30"/>
  <c r="F135" i="30"/>
  <c r="D134" i="30" s="1"/>
  <c r="P134" i="30"/>
  <c r="K134" i="30"/>
  <c r="I134" i="30"/>
  <c r="F134" i="30"/>
  <c r="P133" i="30"/>
  <c r="K133" i="30"/>
  <c r="I133" i="30"/>
  <c r="F133" i="30"/>
  <c r="P132" i="30"/>
  <c r="K132" i="30"/>
  <c r="I132" i="30"/>
  <c r="F132" i="30"/>
  <c r="P131" i="30"/>
  <c r="K131" i="30"/>
  <c r="I131" i="30"/>
  <c r="F131" i="30"/>
  <c r="P130" i="30"/>
  <c r="K130" i="30"/>
  <c r="I130" i="30"/>
  <c r="F130" i="30"/>
  <c r="D129" i="30" s="1"/>
  <c r="P129" i="30"/>
  <c r="K129" i="30"/>
  <c r="I129" i="30"/>
  <c r="F129" i="30"/>
  <c r="D128" i="30" s="1"/>
  <c r="P128" i="30"/>
  <c r="K128" i="30"/>
  <c r="I128" i="30"/>
  <c r="F128" i="30"/>
  <c r="P127" i="30"/>
  <c r="K127" i="30"/>
  <c r="I127" i="30"/>
  <c r="F127" i="30"/>
  <c r="D126" i="30" s="1"/>
  <c r="P126" i="30"/>
  <c r="K126" i="30"/>
  <c r="I126" i="30"/>
  <c r="F126" i="30"/>
  <c r="P125" i="30"/>
  <c r="K125" i="30"/>
  <c r="I125" i="30"/>
  <c r="F125" i="30"/>
  <c r="P124" i="30"/>
  <c r="K124" i="30"/>
  <c r="I124" i="30"/>
  <c r="F124" i="30"/>
  <c r="P123" i="30"/>
  <c r="K123" i="30"/>
  <c r="I123" i="30"/>
  <c r="F123" i="30"/>
  <c r="P122" i="30"/>
  <c r="K122" i="30"/>
  <c r="I122" i="30"/>
  <c r="F122" i="30"/>
  <c r="D121" i="30" s="1"/>
  <c r="P121" i="30"/>
  <c r="K121" i="30"/>
  <c r="I121" i="30"/>
  <c r="F121" i="30"/>
  <c r="D120" i="30" s="1"/>
  <c r="P120" i="30"/>
  <c r="K120" i="30"/>
  <c r="I120" i="30"/>
  <c r="F120" i="30"/>
  <c r="P119" i="30"/>
  <c r="K119" i="30"/>
  <c r="I119" i="30"/>
  <c r="F119" i="30"/>
  <c r="D118" i="30" s="1"/>
  <c r="P118" i="30"/>
  <c r="K118" i="30"/>
  <c r="I118" i="30"/>
  <c r="F118" i="30"/>
  <c r="P117" i="30"/>
  <c r="K117" i="30"/>
  <c r="I117" i="30"/>
  <c r="F117" i="30"/>
  <c r="P116" i="30"/>
  <c r="K116" i="30"/>
  <c r="I116" i="30"/>
  <c r="F116" i="30"/>
  <c r="P115" i="30"/>
  <c r="K115" i="30"/>
  <c r="I115" i="30"/>
  <c r="F115" i="30"/>
  <c r="P114" i="30"/>
  <c r="K114" i="30"/>
  <c r="I114" i="30"/>
  <c r="F114" i="30"/>
  <c r="D113" i="30" s="1"/>
  <c r="P113" i="30"/>
  <c r="K113" i="30"/>
  <c r="I113" i="30"/>
  <c r="F113" i="30"/>
  <c r="D112" i="30" s="1"/>
  <c r="P112" i="30"/>
  <c r="K112" i="30"/>
  <c r="I112" i="30"/>
  <c r="F112" i="30"/>
  <c r="P111" i="30"/>
  <c r="K111" i="30"/>
  <c r="I111" i="30"/>
  <c r="F111" i="30"/>
  <c r="D110" i="30" s="1"/>
  <c r="P110" i="30"/>
  <c r="K110" i="30"/>
  <c r="I110" i="30"/>
  <c r="F110" i="30"/>
  <c r="P109" i="30"/>
  <c r="K109" i="30"/>
  <c r="I109" i="30"/>
  <c r="F109" i="30"/>
  <c r="P108" i="30"/>
  <c r="K108" i="30"/>
  <c r="I108" i="30"/>
  <c r="F108" i="30"/>
  <c r="P107" i="30"/>
  <c r="K107" i="30"/>
  <c r="I107" i="30"/>
  <c r="F107" i="30"/>
  <c r="P106" i="30"/>
  <c r="K106" i="30"/>
  <c r="I106" i="30"/>
  <c r="F106" i="30"/>
  <c r="D105" i="30" s="1"/>
  <c r="P105" i="30"/>
  <c r="K105" i="30"/>
  <c r="I105" i="30"/>
  <c r="F105" i="30"/>
  <c r="P104" i="30"/>
  <c r="K104" i="30"/>
  <c r="I104" i="30"/>
  <c r="F104" i="30"/>
  <c r="P103" i="30"/>
  <c r="K103" i="30"/>
  <c r="I103" i="30"/>
  <c r="F103" i="30"/>
  <c r="D102" i="30" s="1"/>
  <c r="P102" i="30"/>
  <c r="K102" i="30"/>
  <c r="I102" i="30"/>
  <c r="F102" i="30"/>
  <c r="P101" i="30"/>
  <c r="K101" i="30"/>
  <c r="I101" i="30"/>
  <c r="F101" i="30"/>
  <c r="P100" i="30"/>
  <c r="K100" i="30"/>
  <c r="I100" i="30"/>
  <c r="F100" i="30"/>
  <c r="P99" i="30"/>
  <c r="K99" i="30"/>
  <c r="I99" i="30"/>
  <c r="F99" i="30"/>
  <c r="P98" i="30"/>
  <c r="K98" i="30"/>
  <c r="I98" i="30"/>
  <c r="F98" i="30"/>
  <c r="D97" i="30" s="1"/>
  <c r="P97" i="30"/>
  <c r="K97" i="30"/>
  <c r="I97" i="30"/>
  <c r="F97" i="30"/>
  <c r="P96" i="30"/>
  <c r="K96" i="30"/>
  <c r="I96" i="30"/>
  <c r="F96" i="30"/>
  <c r="P95" i="30"/>
  <c r="K95" i="30"/>
  <c r="I95" i="30"/>
  <c r="F95" i="30"/>
  <c r="D94" i="30" s="1"/>
  <c r="P94" i="30"/>
  <c r="K94" i="30"/>
  <c r="I94" i="30"/>
  <c r="F94" i="30"/>
  <c r="P93" i="30"/>
  <c r="K93" i="30"/>
  <c r="I93" i="30"/>
  <c r="F93" i="30"/>
  <c r="P92" i="30"/>
  <c r="K92" i="30"/>
  <c r="I92" i="30"/>
  <c r="F92" i="30"/>
  <c r="P91" i="30"/>
  <c r="K91" i="30"/>
  <c r="I91" i="30"/>
  <c r="F91" i="30"/>
  <c r="P90" i="30"/>
  <c r="K90" i="30"/>
  <c r="I90" i="30"/>
  <c r="F90" i="30"/>
  <c r="D89" i="30" s="1"/>
  <c r="P89" i="30"/>
  <c r="K89" i="30"/>
  <c r="I89" i="30"/>
  <c r="F89" i="30"/>
  <c r="P88" i="30"/>
  <c r="K88" i="30"/>
  <c r="I88" i="30"/>
  <c r="F88" i="30"/>
  <c r="P87" i="30"/>
  <c r="K87" i="30"/>
  <c r="I87" i="30"/>
  <c r="F87" i="30"/>
  <c r="D86" i="30" s="1"/>
  <c r="P86" i="30"/>
  <c r="K86" i="30"/>
  <c r="I86" i="30"/>
  <c r="F86" i="30"/>
  <c r="P85" i="30"/>
  <c r="K85" i="30"/>
  <c r="I85" i="30"/>
  <c r="F85" i="30"/>
  <c r="P84" i="30"/>
  <c r="K84" i="30"/>
  <c r="I84" i="30"/>
  <c r="F84" i="30"/>
  <c r="P83" i="30"/>
  <c r="K83" i="30"/>
  <c r="I83" i="30"/>
  <c r="F83" i="30"/>
  <c r="P82" i="30"/>
  <c r="K82" i="30"/>
  <c r="I82" i="30"/>
  <c r="F82" i="30"/>
  <c r="D81" i="30" s="1"/>
  <c r="P81" i="30"/>
  <c r="K81" i="30"/>
  <c r="I81" i="30"/>
  <c r="F81" i="30"/>
  <c r="P80" i="30"/>
  <c r="K80" i="30"/>
  <c r="I80" i="30"/>
  <c r="F80" i="30"/>
  <c r="P79" i="30"/>
  <c r="K79" i="30"/>
  <c r="I79" i="30"/>
  <c r="F79" i="30"/>
  <c r="D78" i="30" s="1"/>
  <c r="P78" i="30"/>
  <c r="K78" i="30"/>
  <c r="I78" i="30"/>
  <c r="F78" i="30"/>
  <c r="P77" i="30"/>
  <c r="K77" i="30"/>
  <c r="I77" i="30"/>
  <c r="F77" i="30"/>
  <c r="P76" i="30"/>
  <c r="K76" i="30"/>
  <c r="I76" i="30"/>
  <c r="F76" i="30"/>
  <c r="P75" i="30"/>
  <c r="K75" i="30"/>
  <c r="I75" i="30"/>
  <c r="F75" i="30"/>
  <c r="P74" i="30"/>
  <c r="K74" i="30"/>
  <c r="I74" i="30"/>
  <c r="F74" i="30"/>
  <c r="D73" i="30" s="1"/>
  <c r="P73" i="30"/>
  <c r="K73" i="30"/>
  <c r="I73" i="30"/>
  <c r="F73" i="30"/>
  <c r="P72" i="30"/>
  <c r="K72" i="30"/>
  <c r="I72" i="30"/>
  <c r="F72" i="30"/>
  <c r="P71" i="30"/>
  <c r="K71" i="30"/>
  <c r="I71" i="30"/>
  <c r="F71" i="30"/>
  <c r="D70" i="30" s="1"/>
  <c r="P70" i="30"/>
  <c r="K70" i="30"/>
  <c r="I70" i="30"/>
  <c r="F70" i="30"/>
  <c r="P69" i="30"/>
  <c r="K69" i="30"/>
  <c r="I69" i="30"/>
  <c r="F69" i="30"/>
  <c r="P68" i="30"/>
  <c r="K68" i="30"/>
  <c r="I68" i="30"/>
  <c r="F68" i="30"/>
  <c r="P67" i="30"/>
  <c r="K67" i="30"/>
  <c r="I67" i="30"/>
  <c r="F67" i="30"/>
  <c r="P66" i="30"/>
  <c r="K66" i="30"/>
  <c r="I66" i="30"/>
  <c r="F66" i="30"/>
  <c r="D65" i="30" s="1"/>
  <c r="P65" i="30"/>
  <c r="K65" i="30"/>
  <c r="I65" i="30"/>
  <c r="F65" i="30"/>
  <c r="P64" i="30"/>
  <c r="K64" i="30"/>
  <c r="I64" i="30"/>
  <c r="F64" i="30"/>
  <c r="P63" i="30"/>
  <c r="K63" i="30"/>
  <c r="I63" i="30"/>
  <c r="F63" i="30"/>
  <c r="D62" i="30" s="1"/>
  <c r="P62" i="30"/>
  <c r="K62" i="30"/>
  <c r="I62" i="30"/>
  <c r="F62" i="30"/>
  <c r="P61" i="30"/>
  <c r="K61" i="30"/>
  <c r="I61" i="30"/>
  <c r="F61" i="30"/>
  <c r="P60" i="30"/>
  <c r="K60" i="30"/>
  <c r="I60" i="30"/>
  <c r="F60" i="30"/>
  <c r="P59" i="30"/>
  <c r="K59" i="30"/>
  <c r="I59" i="30"/>
  <c r="F59" i="30"/>
  <c r="D58" i="30" s="1"/>
  <c r="P58" i="30"/>
  <c r="K58" i="30"/>
  <c r="I58" i="30"/>
  <c r="F58" i="30"/>
  <c r="D57" i="30" s="1"/>
  <c r="P57" i="30"/>
  <c r="K57" i="30"/>
  <c r="I57" i="30"/>
  <c r="F57" i="30"/>
  <c r="P56" i="30"/>
  <c r="K56" i="30"/>
  <c r="I56" i="30"/>
  <c r="F56" i="30"/>
  <c r="P55" i="30"/>
  <c r="K55" i="30"/>
  <c r="I55" i="30"/>
  <c r="F55" i="30"/>
  <c r="D54" i="30" s="1"/>
  <c r="P54" i="30"/>
  <c r="K54" i="30"/>
  <c r="I54" i="30"/>
  <c r="F54" i="30"/>
  <c r="P53" i="30"/>
  <c r="K53" i="30"/>
  <c r="I53" i="30"/>
  <c r="F53" i="30"/>
  <c r="P52" i="30"/>
  <c r="K52" i="30"/>
  <c r="I52" i="30"/>
  <c r="F52" i="30"/>
  <c r="P51" i="30"/>
  <c r="K51" i="30"/>
  <c r="I51" i="30"/>
  <c r="F51" i="30"/>
  <c r="D50" i="30" s="1"/>
  <c r="P50" i="30"/>
  <c r="K50" i="30"/>
  <c r="I50" i="30"/>
  <c r="F50" i="30"/>
  <c r="D49" i="30" s="1"/>
  <c r="P49" i="30"/>
  <c r="K49" i="30"/>
  <c r="I49" i="30"/>
  <c r="F49" i="30"/>
  <c r="P48" i="30"/>
  <c r="K48" i="30"/>
  <c r="I48" i="30"/>
  <c r="F48" i="30"/>
  <c r="P47" i="30"/>
  <c r="K47" i="30"/>
  <c r="I47" i="30"/>
  <c r="F47" i="30"/>
  <c r="D46" i="30" s="1"/>
  <c r="P46" i="30"/>
  <c r="K46" i="30"/>
  <c r="I46" i="30"/>
  <c r="F46" i="30"/>
  <c r="P45" i="30"/>
  <c r="K45" i="30"/>
  <c r="I45" i="30"/>
  <c r="F45" i="30"/>
  <c r="P44" i="30"/>
  <c r="K44" i="30"/>
  <c r="I44" i="30"/>
  <c r="F44" i="30"/>
  <c r="P43" i="30"/>
  <c r="K43" i="30"/>
  <c r="I43" i="30"/>
  <c r="F43" i="30"/>
  <c r="D42" i="30" s="1"/>
  <c r="P42" i="30"/>
  <c r="K42" i="30"/>
  <c r="I42" i="30"/>
  <c r="F42" i="30"/>
  <c r="D41" i="30" s="1"/>
  <c r="P41" i="30"/>
  <c r="K41" i="30"/>
  <c r="I41" i="30"/>
  <c r="F41" i="30"/>
  <c r="P40" i="30"/>
  <c r="K40" i="30"/>
  <c r="I40" i="30"/>
  <c r="F40" i="30"/>
  <c r="P39" i="30"/>
  <c r="K39" i="30"/>
  <c r="I39" i="30"/>
  <c r="F39" i="30"/>
  <c r="D38" i="30" s="1"/>
  <c r="P38" i="30"/>
  <c r="K38" i="30"/>
  <c r="I38" i="30"/>
  <c r="F38" i="30"/>
  <c r="P37" i="30"/>
  <c r="K37" i="30"/>
  <c r="I37" i="30"/>
  <c r="F37" i="30"/>
  <c r="P36" i="30"/>
  <c r="K36" i="30"/>
  <c r="I36" i="30"/>
  <c r="F36" i="30"/>
  <c r="P35" i="30"/>
  <c r="K35" i="30"/>
  <c r="I35" i="30"/>
  <c r="F35" i="30"/>
  <c r="D34" i="30" s="1"/>
  <c r="P34" i="30"/>
  <c r="K34" i="30"/>
  <c r="I34" i="30"/>
  <c r="F34" i="30"/>
  <c r="D33" i="30" s="1"/>
  <c r="P33" i="30"/>
  <c r="K33" i="30"/>
  <c r="I33" i="30"/>
  <c r="F33" i="30"/>
  <c r="P32" i="30"/>
  <c r="K32" i="30"/>
  <c r="I32" i="30"/>
  <c r="F32" i="30"/>
  <c r="P31" i="30"/>
  <c r="K31" i="30"/>
  <c r="I31" i="30"/>
  <c r="F31" i="30"/>
  <c r="D30" i="30" s="1"/>
  <c r="P30" i="30"/>
  <c r="K30" i="30"/>
  <c r="I30" i="30"/>
  <c r="F30" i="30"/>
  <c r="P29" i="30"/>
  <c r="K29" i="30"/>
  <c r="I29" i="30"/>
  <c r="F29" i="30"/>
  <c r="P28" i="30"/>
  <c r="K28" i="30"/>
  <c r="I28" i="30"/>
  <c r="F28" i="30"/>
  <c r="P27" i="30"/>
  <c r="K27" i="30"/>
  <c r="I27" i="30"/>
  <c r="F27" i="30"/>
  <c r="D26" i="30" s="1"/>
  <c r="P26" i="30"/>
  <c r="K26" i="30"/>
  <c r="I26" i="30"/>
  <c r="F26" i="30"/>
  <c r="D25" i="30" s="1"/>
  <c r="P25" i="30"/>
  <c r="K25" i="30"/>
  <c r="I25" i="30"/>
  <c r="F25" i="30"/>
  <c r="P24" i="30"/>
  <c r="K24" i="30"/>
  <c r="I24" i="30"/>
  <c r="F24" i="30"/>
  <c r="P23" i="30"/>
  <c r="K23" i="30"/>
  <c r="I23" i="30"/>
  <c r="F23" i="30"/>
  <c r="D22" i="30" s="1"/>
  <c r="P22" i="30"/>
  <c r="K22" i="30"/>
  <c r="I22" i="30"/>
  <c r="F22" i="30"/>
  <c r="P21" i="30"/>
  <c r="K21" i="30"/>
  <c r="I21" i="30"/>
  <c r="F21" i="30"/>
  <c r="P20" i="30"/>
  <c r="K20" i="30"/>
  <c r="I20" i="30"/>
  <c r="F20" i="30"/>
  <c r="P19" i="30"/>
  <c r="K19" i="30"/>
  <c r="I19" i="30"/>
  <c r="F19" i="30"/>
  <c r="D18" i="30" s="1"/>
  <c r="P18" i="30"/>
  <c r="K18" i="30"/>
  <c r="I18" i="30"/>
  <c r="F18" i="30"/>
  <c r="D17" i="30" s="1"/>
  <c r="P17" i="30"/>
  <c r="K17" i="30"/>
  <c r="I17" i="30"/>
  <c r="F17" i="30"/>
  <c r="P16" i="30"/>
  <c r="K16" i="30"/>
  <c r="I16" i="30"/>
  <c r="F16" i="30"/>
  <c r="P15" i="30"/>
  <c r="K15" i="30"/>
  <c r="I15" i="30"/>
  <c r="F15" i="30"/>
  <c r="D14" i="30" s="1"/>
  <c r="P14" i="30"/>
  <c r="K14" i="30"/>
  <c r="I14" i="30"/>
  <c r="F14" i="30"/>
  <c r="P13" i="30"/>
  <c r="K13" i="30"/>
  <c r="I13" i="30"/>
  <c r="F13" i="30"/>
  <c r="P12" i="30"/>
  <c r="K12" i="30"/>
  <c r="I12" i="30"/>
  <c r="F12" i="30"/>
  <c r="P11" i="30"/>
  <c r="K11" i="30"/>
  <c r="I11" i="30"/>
  <c r="F11" i="30"/>
  <c r="D10" i="30" s="1"/>
  <c r="P10" i="30"/>
  <c r="K10" i="30"/>
  <c r="I10" i="30"/>
  <c r="F10" i="30"/>
  <c r="D9" i="30" s="1"/>
  <c r="P9" i="30"/>
  <c r="K9" i="30"/>
  <c r="I9" i="30"/>
  <c r="F9" i="30"/>
  <c r="P8" i="30"/>
  <c r="K8" i="30"/>
  <c r="I8" i="30"/>
  <c r="F8" i="30"/>
  <c r="P7" i="30"/>
  <c r="K7" i="30"/>
  <c r="I7" i="30"/>
  <c r="F7" i="30"/>
  <c r="D164" i="30" s="1"/>
  <c r="P6" i="30"/>
  <c r="K6" i="30"/>
  <c r="I6" i="30"/>
  <c r="F6" i="30"/>
  <c r="P5" i="30"/>
  <c r="K5" i="30"/>
  <c r="I5" i="30"/>
  <c r="F5" i="30"/>
  <c r="P4" i="30"/>
  <c r="K4" i="30"/>
  <c r="I4" i="30"/>
  <c r="F4" i="30"/>
  <c r="D4" i="30"/>
  <c r="P3" i="30"/>
  <c r="K3" i="30"/>
  <c r="I3" i="30"/>
  <c r="F3" i="30"/>
  <c r="D2" i="30" s="1"/>
  <c r="P2" i="30"/>
  <c r="K2" i="30"/>
  <c r="I2" i="30"/>
  <c r="F2" i="30"/>
  <c r="D199" i="30" s="1"/>
  <c r="S81" i="2" l="1"/>
  <c r="S85" i="2"/>
  <c r="S78" i="2"/>
  <c r="S82" i="2"/>
  <c r="S86" i="2"/>
  <c r="S79" i="2"/>
  <c r="S83" i="2"/>
  <c r="S87" i="2"/>
  <c r="S111" i="2"/>
  <c r="T76" i="2"/>
  <c r="O84" i="2"/>
  <c r="O88" i="2"/>
  <c r="O83" i="2"/>
  <c r="O87" i="2"/>
  <c r="O80" i="2"/>
  <c r="O77" i="2"/>
  <c r="O81" i="2"/>
  <c r="O85" i="2"/>
  <c r="O79" i="2"/>
  <c r="K83" i="2"/>
  <c r="K87" i="2"/>
  <c r="K77" i="2"/>
  <c r="K80" i="2"/>
  <c r="K81" i="2"/>
  <c r="K85" i="2"/>
  <c r="K79" i="2"/>
  <c r="K78" i="2"/>
  <c r="K82" i="2"/>
  <c r="K86" i="2"/>
  <c r="G77" i="2"/>
  <c r="G81" i="2"/>
  <c r="G85" i="2"/>
  <c r="G80" i="2"/>
  <c r="G113" i="2"/>
  <c r="G79" i="2"/>
  <c r="G78" i="2"/>
  <c r="G82" i="2"/>
  <c r="G86" i="2"/>
  <c r="G83" i="2"/>
  <c r="G87" i="2"/>
  <c r="G84" i="2"/>
  <c r="G88" i="2"/>
  <c r="T88" i="2" s="1"/>
  <c r="R168" i="2"/>
  <c r="R37" i="2"/>
  <c r="R41" i="2" s="1"/>
  <c r="R18" i="2"/>
  <c r="F14" i="2"/>
  <c r="F19" i="2" s="1"/>
  <c r="F72" i="2"/>
  <c r="R39" i="2"/>
  <c r="R44" i="2" s="1"/>
  <c r="R72" i="2"/>
  <c r="R100" i="2"/>
  <c r="R163" i="2"/>
  <c r="R31" i="2"/>
  <c r="R89" i="2"/>
  <c r="F117" i="2"/>
  <c r="R95" i="2"/>
  <c r="S112" i="2"/>
  <c r="Q14" i="2"/>
  <c r="Q16" i="2" s="1"/>
  <c r="S106" i="2"/>
  <c r="S114" i="2"/>
  <c r="S108" i="2"/>
  <c r="S116" i="2"/>
  <c r="Q117" i="2"/>
  <c r="Q31" i="2"/>
  <c r="S29" i="2"/>
  <c r="S27" i="2"/>
  <c r="S12" i="2"/>
  <c r="S8" i="2"/>
  <c r="S10" i="2"/>
  <c r="S4" i="2"/>
  <c r="S115" i="2"/>
  <c r="N117" i="2"/>
  <c r="N31" i="2"/>
  <c r="O112" i="2"/>
  <c r="M148" i="2"/>
  <c r="O113" i="2"/>
  <c r="O108" i="2"/>
  <c r="O116" i="2"/>
  <c r="M14" i="2"/>
  <c r="M19" i="2" s="1"/>
  <c r="M31" i="2"/>
  <c r="O25" i="2"/>
  <c r="O12" i="2"/>
  <c r="O10" i="2"/>
  <c r="O109" i="2"/>
  <c r="L14" i="2"/>
  <c r="L16" i="2" s="1"/>
  <c r="O106" i="2"/>
  <c r="O114" i="2"/>
  <c r="O107" i="2"/>
  <c r="O27" i="2"/>
  <c r="O29" i="2"/>
  <c r="O11" i="2"/>
  <c r="O8" i="2"/>
  <c r="O9" i="2"/>
  <c r="O13" i="2"/>
  <c r="O4" i="2"/>
  <c r="K112" i="2"/>
  <c r="K74" i="2"/>
  <c r="K107" i="2"/>
  <c r="K115" i="2"/>
  <c r="I117" i="2"/>
  <c r="K114" i="2"/>
  <c r="I48" i="2"/>
  <c r="I50" i="2" s="1"/>
  <c r="K111" i="2"/>
  <c r="H14" i="2"/>
  <c r="H17" i="2" s="1"/>
  <c r="H27" i="2"/>
  <c r="K27" i="2" s="1"/>
  <c r="H28" i="2"/>
  <c r="K28" i="2" s="1"/>
  <c r="K116" i="2"/>
  <c r="H29" i="2"/>
  <c r="K29" i="2" s="1"/>
  <c r="H30" i="2"/>
  <c r="K30" i="2" s="1"/>
  <c r="I31" i="2"/>
  <c r="Q148" i="2"/>
  <c r="P148" i="2"/>
  <c r="N148" i="2"/>
  <c r="M168" i="2"/>
  <c r="M163" i="2"/>
  <c r="M158" i="2"/>
  <c r="M153" i="2"/>
  <c r="L168" i="2"/>
  <c r="O165" i="2"/>
  <c r="O167" i="2"/>
  <c r="L163" i="2"/>
  <c r="L158" i="2"/>
  <c r="L153" i="2"/>
  <c r="O152" i="2"/>
  <c r="L148" i="2"/>
  <c r="H163" i="2"/>
  <c r="H153" i="2"/>
  <c r="H148" i="2"/>
  <c r="F31" i="2"/>
  <c r="D8" i="42"/>
  <c r="G109" i="2"/>
  <c r="E153" i="2"/>
  <c r="E163" i="2"/>
  <c r="E158" i="2"/>
  <c r="E168" i="2"/>
  <c r="G8" i="2"/>
  <c r="G10" i="2"/>
  <c r="G29" i="2"/>
  <c r="G4" i="2"/>
  <c r="G12" i="2"/>
  <c r="G114" i="2"/>
  <c r="G106" i="2"/>
  <c r="G25" i="2"/>
  <c r="G27" i="2"/>
  <c r="I67" i="2"/>
  <c r="I153" i="2"/>
  <c r="F153" i="2"/>
  <c r="G166" i="2"/>
  <c r="F168" i="2"/>
  <c r="G167" i="2"/>
  <c r="F163" i="2"/>
  <c r="G162" i="2"/>
  <c r="F158" i="2"/>
  <c r="G152" i="2"/>
  <c r="G151" i="2"/>
  <c r="F148" i="2"/>
  <c r="G146" i="2"/>
  <c r="F95" i="2"/>
  <c r="J31" i="2"/>
  <c r="J117" i="2"/>
  <c r="K13" i="2"/>
  <c r="K113" i="2"/>
  <c r="K7" i="2"/>
  <c r="K9" i="2"/>
  <c r="K26" i="2"/>
  <c r="J153" i="2"/>
  <c r="J168" i="2"/>
  <c r="J163" i="2"/>
  <c r="J158" i="2"/>
  <c r="J148" i="2"/>
  <c r="I168" i="2"/>
  <c r="K166" i="2"/>
  <c r="K167" i="2"/>
  <c r="I163" i="2"/>
  <c r="I158" i="2"/>
  <c r="I148" i="2"/>
  <c r="K152" i="2"/>
  <c r="H168" i="2"/>
  <c r="K165" i="2"/>
  <c r="H158" i="2"/>
  <c r="D199" i="39"/>
  <c r="N153" i="2"/>
  <c r="N168" i="2"/>
  <c r="O166" i="2"/>
  <c r="N163" i="2"/>
  <c r="N158" i="2"/>
  <c r="P168" i="2"/>
  <c r="P158" i="2"/>
  <c r="S166" i="2"/>
  <c r="S167" i="2"/>
  <c r="P163" i="2"/>
  <c r="P153" i="2"/>
  <c r="S152" i="2"/>
  <c r="P67" i="2"/>
  <c r="Q163" i="2"/>
  <c r="Q158" i="2"/>
  <c r="S165" i="2"/>
  <c r="Q168" i="2"/>
  <c r="Q153" i="2"/>
  <c r="Q100" i="2"/>
  <c r="S98" i="2"/>
  <c r="S99" i="2"/>
  <c r="Q72" i="2"/>
  <c r="S70" i="2"/>
  <c r="Q67" i="2"/>
  <c r="S66" i="2"/>
  <c r="Q95" i="2"/>
  <c r="S91" i="2"/>
  <c r="S93" i="2"/>
  <c r="Q89" i="2"/>
  <c r="Q48" i="2"/>
  <c r="Q51" i="2" s="1"/>
  <c r="S47" i="2"/>
  <c r="S46" i="2"/>
  <c r="Q37" i="2"/>
  <c r="Q41" i="2" s="1"/>
  <c r="S34" i="2"/>
  <c r="S36" i="2"/>
  <c r="D168" i="2"/>
  <c r="G165" i="2"/>
  <c r="G155" i="2"/>
  <c r="D158" i="2"/>
  <c r="G157" i="2"/>
  <c r="G156" i="2"/>
  <c r="D148" i="2"/>
  <c r="G147" i="2"/>
  <c r="D153" i="2"/>
  <c r="G150" i="2"/>
  <c r="P100" i="2"/>
  <c r="S97" i="2"/>
  <c r="P95" i="2"/>
  <c r="P89" i="2"/>
  <c r="N100" i="2"/>
  <c r="N67" i="2"/>
  <c r="N95" i="2"/>
  <c r="N89" i="2"/>
  <c r="N37" i="2"/>
  <c r="N42" i="2" s="1"/>
  <c r="M100" i="2"/>
  <c r="O98" i="2"/>
  <c r="M72" i="2"/>
  <c r="O70" i="2"/>
  <c r="O69" i="2"/>
  <c r="O71" i="2"/>
  <c r="M67" i="2"/>
  <c r="M95" i="2"/>
  <c r="M89" i="2"/>
  <c r="M48" i="2"/>
  <c r="M52" i="2" s="1"/>
  <c r="M37" i="2"/>
  <c r="M43" i="2" s="1"/>
  <c r="L48" i="2"/>
  <c r="L52" i="2" s="1"/>
  <c r="L100" i="2"/>
  <c r="L67" i="2"/>
  <c r="O34" i="2"/>
  <c r="L95" i="2"/>
  <c r="O91" i="2"/>
  <c r="O99" i="2"/>
  <c r="L89" i="2"/>
  <c r="L37" i="2"/>
  <c r="L40" i="2" s="1"/>
  <c r="J95" i="2"/>
  <c r="J37" i="2"/>
  <c r="J42" i="2" s="1"/>
  <c r="J100" i="2"/>
  <c r="J72" i="2"/>
  <c r="J89" i="2"/>
  <c r="K99" i="2"/>
  <c r="K97" i="2"/>
  <c r="I72" i="2"/>
  <c r="K70" i="2"/>
  <c r="K66" i="2"/>
  <c r="K35" i="2"/>
  <c r="H67" i="2"/>
  <c r="H48" i="2"/>
  <c r="H51" i="2" s="1"/>
  <c r="K98" i="2"/>
  <c r="H72" i="2"/>
  <c r="H95" i="2"/>
  <c r="K93" i="2"/>
  <c r="H89" i="2"/>
  <c r="K47" i="2"/>
  <c r="H37" i="2"/>
  <c r="H41" i="2" s="1"/>
  <c r="F89" i="2"/>
  <c r="F48" i="2"/>
  <c r="F50" i="2" s="1"/>
  <c r="F37" i="2"/>
  <c r="F41" i="2" s="1"/>
  <c r="E72" i="2"/>
  <c r="D194" i="41"/>
  <c r="E100" i="2"/>
  <c r="G97" i="2"/>
  <c r="G71" i="2"/>
  <c r="E95" i="2"/>
  <c r="G93" i="2"/>
  <c r="E89" i="2"/>
  <c r="G34" i="2"/>
  <c r="D37" i="2"/>
  <c r="D40" i="2" s="1"/>
  <c r="D100" i="2"/>
  <c r="G65" i="2"/>
  <c r="D48" i="2"/>
  <c r="D51" i="2" s="1"/>
  <c r="D199" i="33"/>
  <c r="D199" i="34"/>
  <c r="D199" i="35"/>
  <c r="D199" i="36"/>
  <c r="D198" i="36"/>
  <c r="D199" i="38"/>
  <c r="D13" i="38"/>
  <c r="D19" i="38"/>
  <c r="D21" i="38"/>
  <c r="D27" i="38"/>
  <c r="D29" i="38"/>
  <c r="D35" i="38"/>
  <c r="D37" i="38"/>
  <c r="D43" i="38"/>
  <c r="D45" i="38"/>
  <c r="D51" i="38"/>
  <c r="D53" i="38"/>
  <c r="D59" i="38"/>
  <c r="D61" i="38"/>
  <c r="D67" i="38"/>
  <c r="D31" i="38"/>
  <c r="D16" i="38"/>
  <c r="D24" i="38"/>
  <c r="D32" i="38"/>
  <c r="D40" i="38"/>
  <c r="D48" i="38"/>
  <c r="D56" i="38"/>
  <c r="D64" i="38"/>
  <c r="D72" i="38"/>
  <c r="D80" i="38"/>
  <c r="D88" i="38"/>
  <c r="D96" i="38"/>
  <c r="D104" i="38"/>
  <c r="D112" i="38"/>
  <c r="D120" i="38"/>
  <c r="D128" i="38"/>
  <c r="D136" i="38"/>
  <c r="D144" i="38"/>
  <c r="D152" i="38"/>
  <c r="D69" i="38"/>
  <c r="D75" i="38"/>
  <c r="D77" i="38"/>
  <c r="D83" i="38"/>
  <c r="D85" i="38"/>
  <c r="D91" i="38"/>
  <c r="D93" i="38"/>
  <c r="D99" i="38"/>
  <c r="D101" i="38"/>
  <c r="D107" i="38"/>
  <c r="D109" i="38"/>
  <c r="D115" i="38"/>
  <c r="D117" i="38"/>
  <c r="D123" i="38"/>
  <c r="D125" i="38"/>
  <c r="D131" i="38"/>
  <c r="D133" i="38"/>
  <c r="D139" i="38"/>
  <c r="D141" i="38"/>
  <c r="D147" i="38"/>
  <c r="D149" i="38"/>
  <c r="D155" i="38"/>
  <c r="D157" i="38"/>
  <c r="D163" i="38"/>
  <c r="D165" i="38"/>
  <c r="D171" i="38"/>
  <c r="D173" i="38"/>
  <c r="D160" i="38"/>
  <c r="D168" i="38"/>
  <c r="D176" i="38"/>
  <c r="D184" i="38"/>
  <c r="D196" i="38"/>
  <c r="D179" i="38"/>
  <c r="D181" i="38"/>
  <c r="D187" i="38"/>
  <c r="D189" i="38"/>
  <c r="D198" i="38"/>
  <c r="D30" i="39"/>
  <c r="D18" i="39"/>
  <c r="D26" i="39"/>
  <c r="D34" i="39"/>
  <c r="D42" i="39"/>
  <c r="D50" i="39"/>
  <c r="D58" i="39"/>
  <c r="D66" i="39"/>
  <c r="D74" i="39"/>
  <c r="D82" i="39"/>
  <c r="D90" i="39"/>
  <c r="D98" i="39"/>
  <c r="D106" i="39"/>
  <c r="D114" i="39"/>
  <c r="D122" i="39"/>
  <c r="D130" i="39"/>
  <c r="D138" i="39"/>
  <c r="D146" i="39"/>
  <c r="D154" i="39"/>
  <c r="D162" i="39"/>
  <c r="D170" i="39"/>
  <c r="D178" i="39"/>
  <c r="D186" i="39"/>
  <c r="D188" i="39"/>
  <c r="D198" i="39"/>
  <c r="D16" i="39"/>
  <c r="D19" i="39"/>
  <c r="D21" i="39"/>
  <c r="D27" i="39"/>
  <c r="D29" i="39"/>
  <c r="D35" i="39"/>
  <c r="D37" i="39"/>
  <c r="D43" i="39"/>
  <c r="D45" i="39"/>
  <c r="D51" i="39"/>
  <c r="D53" i="39"/>
  <c r="D59" i="39"/>
  <c r="D61" i="39"/>
  <c r="D67" i="39"/>
  <c r="D69" i="39"/>
  <c r="D75" i="39"/>
  <c r="D77" i="39"/>
  <c r="D83" i="39"/>
  <c r="D85" i="39"/>
  <c r="D91" i="39"/>
  <c r="D93" i="39"/>
  <c r="D99" i="39"/>
  <c r="D101" i="39"/>
  <c r="D107" i="39"/>
  <c r="D109" i="39"/>
  <c r="D115" i="39"/>
  <c r="D117" i="39"/>
  <c r="D123" i="39"/>
  <c r="D125" i="39"/>
  <c r="D133" i="39"/>
  <c r="D141" i="39"/>
  <c r="D149" i="39"/>
  <c r="D157" i="39"/>
  <c r="D165" i="39"/>
  <c r="D173" i="39"/>
  <c r="D181" i="39"/>
  <c r="D189" i="39"/>
  <c r="D17" i="41"/>
  <c r="D6" i="41"/>
  <c r="D12" i="41"/>
  <c r="D14" i="41"/>
  <c r="D20" i="41"/>
  <c r="D22" i="41"/>
  <c r="D28" i="41"/>
  <c r="D30" i="41"/>
  <c r="D36" i="41"/>
  <c r="D38" i="41"/>
  <c r="D44" i="41"/>
  <c r="D46" i="41"/>
  <c r="D52" i="41"/>
  <c r="D54" i="41"/>
  <c r="D60" i="41"/>
  <c r="D62" i="41"/>
  <c r="D68" i="41"/>
  <c r="D70" i="41"/>
  <c r="D76" i="41"/>
  <c r="D78" i="41"/>
  <c r="D84" i="41"/>
  <c r="D86" i="41"/>
  <c r="D92" i="41"/>
  <c r="D94" i="41"/>
  <c r="D100" i="41"/>
  <c r="D102" i="41"/>
  <c r="D108" i="41"/>
  <c r="D110" i="41"/>
  <c r="D116" i="41"/>
  <c r="D118" i="41"/>
  <c r="D124" i="41"/>
  <c r="D126" i="41"/>
  <c r="D132" i="41"/>
  <c r="D134" i="41"/>
  <c r="D140" i="41"/>
  <c r="D142" i="41"/>
  <c r="D148" i="41"/>
  <c r="D150" i="41"/>
  <c r="D156" i="41"/>
  <c r="D158" i="41"/>
  <c r="D164" i="41"/>
  <c r="D166" i="41"/>
  <c r="D40" i="41"/>
  <c r="D57" i="41"/>
  <c r="D5" i="41"/>
  <c r="D11" i="41"/>
  <c r="D13" i="41"/>
  <c r="D19" i="41"/>
  <c r="D21" i="41"/>
  <c r="D27" i="41"/>
  <c r="D29" i="41"/>
  <c r="D35" i="41"/>
  <c r="D37" i="41"/>
  <c r="D43" i="41"/>
  <c r="D45" i="41"/>
  <c r="D51" i="41"/>
  <c r="D53" i="41"/>
  <c r="D59" i="41"/>
  <c r="D61" i="41"/>
  <c r="D67" i="41"/>
  <c r="D69" i="41"/>
  <c r="D75" i="41"/>
  <c r="D77" i="41"/>
  <c r="D83" i="41"/>
  <c r="D85" i="41"/>
  <c r="D91" i="41"/>
  <c r="D93" i="41"/>
  <c r="D99" i="41"/>
  <c r="D101" i="41"/>
  <c r="D107" i="41"/>
  <c r="D109" i="41"/>
  <c r="D115" i="41"/>
  <c r="D117" i="41"/>
  <c r="D123" i="41"/>
  <c r="D125" i="41"/>
  <c r="D131" i="41"/>
  <c r="D133" i="41"/>
  <c r="D139" i="41"/>
  <c r="D141" i="41"/>
  <c r="D147" i="41"/>
  <c r="D149" i="41"/>
  <c r="D155" i="41"/>
  <c r="D157" i="41"/>
  <c r="D163" i="41"/>
  <c r="D165" i="41"/>
  <c r="D171" i="41"/>
  <c r="D172" i="41"/>
  <c r="D174" i="41"/>
  <c r="D190" i="41"/>
  <c r="D192" i="41"/>
  <c r="D198" i="41"/>
  <c r="D173" i="41"/>
  <c r="D179" i="41"/>
  <c r="D191" i="41"/>
  <c r="D197" i="41"/>
  <c r="D199" i="41"/>
  <c r="D195" i="42"/>
  <c r="D191" i="42"/>
  <c r="D9" i="42"/>
  <c r="D17" i="42"/>
  <c r="D25" i="42"/>
  <c r="D33" i="42"/>
  <c r="D41" i="42"/>
  <c r="D49" i="42"/>
  <c r="D57" i="42"/>
  <c r="D65" i="42"/>
  <c r="D73" i="42"/>
  <c r="D81" i="42"/>
  <c r="D89" i="42"/>
  <c r="D97" i="42"/>
  <c r="D105" i="42"/>
  <c r="D113" i="42"/>
  <c r="D121" i="42"/>
  <c r="D129" i="42"/>
  <c r="D137" i="42"/>
  <c r="D145" i="42"/>
  <c r="D153" i="42"/>
  <c r="D161" i="42"/>
  <c r="D169" i="42"/>
  <c r="D177" i="42"/>
  <c r="D185" i="42"/>
  <c r="D193" i="42"/>
  <c r="D10" i="42"/>
  <c r="D18" i="42"/>
  <c r="D26" i="42"/>
  <c r="D34" i="42"/>
  <c r="D42" i="42"/>
  <c r="D50" i="42"/>
  <c r="D58" i="42"/>
  <c r="D66" i="42"/>
  <c r="D74" i="42"/>
  <c r="D82" i="42"/>
  <c r="D90" i="42"/>
  <c r="D98" i="42"/>
  <c r="D106" i="42"/>
  <c r="D114" i="42"/>
  <c r="D122" i="42"/>
  <c r="D130" i="42"/>
  <c r="D138" i="42"/>
  <c r="D146" i="42"/>
  <c r="D154" i="42"/>
  <c r="D162" i="42"/>
  <c r="D170" i="42"/>
  <c r="D178" i="42"/>
  <c r="D186" i="42"/>
  <c r="D194" i="42"/>
  <c r="D95" i="2"/>
  <c r="D89" i="2"/>
  <c r="G160" i="2"/>
  <c r="D163" i="2"/>
  <c r="S92" i="2"/>
  <c r="S107" i="2"/>
  <c r="S65" i="2"/>
  <c r="S94" i="2"/>
  <c r="P117" i="2"/>
  <c r="O65" i="2"/>
  <c r="M117" i="2"/>
  <c r="O92" i="2"/>
  <c r="O157" i="2"/>
  <c r="L72" i="2"/>
  <c r="G145" i="2"/>
  <c r="G161" i="2"/>
  <c r="E148" i="2"/>
  <c r="S110" i="2"/>
  <c r="S109" i="2"/>
  <c r="O110" i="2"/>
  <c r="O111" i="2"/>
  <c r="O115" i="2"/>
  <c r="K110" i="2"/>
  <c r="K109" i="2"/>
  <c r="H117" i="2"/>
  <c r="G107" i="2"/>
  <c r="G115" i="2"/>
  <c r="G108" i="2"/>
  <c r="G116" i="2"/>
  <c r="E117" i="2"/>
  <c r="G112" i="2"/>
  <c r="G110" i="2"/>
  <c r="D117" i="2"/>
  <c r="G69" i="2"/>
  <c r="D72" i="2"/>
  <c r="D67" i="2"/>
  <c r="E67" i="2"/>
  <c r="F22" i="2"/>
  <c r="F51" i="2"/>
  <c r="F18" i="2"/>
  <c r="R16" i="2"/>
  <c r="K65" i="2"/>
  <c r="K108" i="2"/>
  <c r="G111" i="2"/>
  <c r="I37" i="2"/>
  <c r="I42" i="2" s="1"/>
  <c r="G46" i="2"/>
  <c r="I100" i="2"/>
  <c r="F100" i="2"/>
  <c r="D14" i="2"/>
  <c r="D19" i="2" s="1"/>
  <c r="R43" i="2"/>
  <c r="O46" i="2"/>
  <c r="K33" i="2"/>
  <c r="I89" i="2"/>
  <c r="K92" i="2"/>
  <c r="K4" i="2"/>
  <c r="N14" i="2"/>
  <c r="N20" i="2" s="1"/>
  <c r="G11" i="2"/>
  <c r="G13" i="2"/>
  <c r="O26" i="2"/>
  <c r="O28" i="2"/>
  <c r="O30" i="2"/>
  <c r="K34" i="2"/>
  <c r="O35" i="2"/>
  <c r="K36" i="2"/>
  <c r="O45" i="2"/>
  <c r="I14" i="2"/>
  <c r="I18" i="2" s="1"/>
  <c r="G45" i="2"/>
  <c r="O97" i="2"/>
  <c r="G99" i="2"/>
  <c r="G92" i="2"/>
  <c r="K10" i="2"/>
  <c r="S13" i="2"/>
  <c r="E31" i="2"/>
  <c r="P31" i="2"/>
  <c r="G28" i="2"/>
  <c r="S28" i="2"/>
  <c r="G30" i="2"/>
  <c r="S30" i="2"/>
  <c r="P37" i="2"/>
  <c r="P39" i="2" s="1"/>
  <c r="G35" i="2"/>
  <c r="S35" i="2"/>
  <c r="J48" i="2"/>
  <c r="J50" i="2" s="1"/>
  <c r="G36" i="2"/>
  <c r="N48" i="2"/>
  <c r="N52" i="2" s="1"/>
  <c r="O36" i="2"/>
  <c r="R42" i="2"/>
  <c r="I52" i="2"/>
  <c r="I51" i="2"/>
  <c r="S7" i="2"/>
  <c r="H16" i="2"/>
  <c r="G26" i="2"/>
  <c r="G33" i="2"/>
  <c r="J67" i="2"/>
  <c r="G74" i="2"/>
  <c r="S9" i="2"/>
  <c r="P14" i="2"/>
  <c r="P22" i="2" s="1"/>
  <c r="R19" i="2"/>
  <c r="R22" i="2"/>
  <c r="O33" i="2"/>
  <c r="E48" i="2"/>
  <c r="N72" i="2"/>
  <c r="O74" i="2"/>
  <c r="E14" i="2"/>
  <c r="E16" i="2" s="1"/>
  <c r="F17" i="2"/>
  <c r="S26" i="2"/>
  <c r="S33" i="2"/>
  <c r="R40" i="2"/>
  <c r="K46" i="2"/>
  <c r="P72" i="2"/>
  <c r="S74" i="2"/>
  <c r="R50" i="2"/>
  <c r="K8" i="2"/>
  <c r="K12" i="2"/>
  <c r="G70" i="2"/>
  <c r="K106" i="2"/>
  <c r="J14" i="2"/>
  <c r="R17" i="2"/>
  <c r="R21" i="2"/>
  <c r="E37" i="2"/>
  <c r="R52" i="2"/>
  <c r="G9" i="2"/>
  <c r="F16" i="2"/>
  <c r="P48" i="2"/>
  <c r="F67" i="2"/>
  <c r="L117" i="2"/>
  <c r="K105" i="2"/>
  <c r="S105" i="2"/>
  <c r="G105" i="2"/>
  <c r="O105" i="2"/>
  <c r="K91" i="2"/>
  <c r="G98" i="2"/>
  <c r="G94" i="2"/>
  <c r="G91" i="2"/>
  <c r="O93" i="2"/>
  <c r="O94" i="2"/>
  <c r="K94" i="2"/>
  <c r="I95" i="2"/>
  <c r="H100" i="2"/>
  <c r="K69" i="2"/>
  <c r="S69" i="2"/>
  <c r="K71" i="2"/>
  <c r="S71" i="2"/>
  <c r="O66" i="2"/>
  <c r="G66" i="2"/>
  <c r="K64" i="2"/>
  <c r="S64" i="2"/>
  <c r="G64" i="2"/>
  <c r="O64" i="2"/>
  <c r="O47" i="2"/>
  <c r="G47" i="2"/>
  <c r="K45" i="2"/>
  <c r="S45" i="2"/>
  <c r="D31" i="2"/>
  <c r="L31" i="2"/>
  <c r="K32" i="2"/>
  <c r="S32" i="2"/>
  <c r="K25" i="2"/>
  <c r="S25" i="2"/>
  <c r="G32" i="2"/>
  <c r="O32" i="2"/>
  <c r="G7" i="2"/>
  <c r="O7" i="2"/>
  <c r="K11" i="2"/>
  <c r="S11" i="2"/>
  <c r="K201" i="42"/>
  <c r="D57" i="2" s="1"/>
  <c r="K203" i="42"/>
  <c r="D59" i="2" s="1"/>
  <c r="D16" i="42"/>
  <c r="D32" i="42"/>
  <c r="D40" i="42"/>
  <c r="D48" i="42"/>
  <c r="D64" i="42"/>
  <c r="D80" i="42"/>
  <c r="D104" i="42"/>
  <c r="D112" i="42"/>
  <c r="D120" i="42"/>
  <c r="D160" i="42"/>
  <c r="D168" i="42"/>
  <c r="D176" i="42"/>
  <c r="D184" i="42"/>
  <c r="D192" i="42"/>
  <c r="D13" i="42"/>
  <c r="D21" i="42"/>
  <c r="D29" i="42"/>
  <c r="D37" i="42"/>
  <c r="D45" i="42"/>
  <c r="D53" i="42"/>
  <c r="D61" i="42"/>
  <c r="D69" i="42"/>
  <c r="D77" i="42"/>
  <c r="D85" i="42"/>
  <c r="D93" i="42"/>
  <c r="D101" i="42"/>
  <c r="D109" i="42"/>
  <c r="D117" i="42"/>
  <c r="D125" i="42"/>
  <c r="D133" i="42"/>
  <c r="D141" i="42"/>
  <c r="D149" i="42"/>
  <c r="D157" i="42"/>
  <c r="D165" i="42"/>
  <c r="D173" i="42"/>
  <c r="D181" i="42"/>
  <c r="D189" i="42"/>
  <c r="K200" i="42"/>
  <c r="D56" i="2" s="1"/>
  <c r="K204" i="42"/>
  <c r="D60" i="2" s="1"/>
  <c r="D24" i="42"/>
  <c r="D56" i="42"/>
  <c r="D72" i="42"/>
  <c r="D88" i="42"/>
  <c r="D96" i="42"/>
  <c r="D128" i="42"/>
  <c r="D136" i="42"/>
  <c r="D144" i="42"/>
  <c r="D152" i="42"/>
  <c r="D39" i="42"/>
  <c r="D55" i="42"/>
  <c r="D79" i="42"/>
  <c r="D103" i="42"/>
  <c r="D135" i="42"/>
  <c r="D175" i="42"/>
  <c r="D12" i="42"/>
  <c r="D20" i="42"/>
  <c r="D28" i="42"/>
  <c r="D36" i="42"/>
  <c r="D44" i="42"/>
  <c r="D52" i="42"/>
  <c r="D60" i="42"/>
  <c r="D68" i="42"/>
  <c r="D76" i="42"/>
  <c r="D84" i="42"/>
  <c r="D92" i="42"/>
  <c r="D100" i="42"/>
  <c r="D108" i="42"/>
  <c r="D116" i="42"/>
  <c r="D124" i="42"/>
  <c r="D132" i="42"/>
  <c r="D140" i="42"/>
  <c r="D148" i="42"/>
  <c r="D156" i="42"/>
  <c r="D164" i="42"/>
  <c r="D172" i="42"/>
  <c r="D180" i="42"/>
  <c r="D188" i="42"/>
  <c r="D196" i="42"/>
  <c r="K199" i="42"/>
  <c r="D55" i="2" s="1"/>
  <c r="D31" i="42"/>
  <c r="D63" i="42"/>
  <c r="D87" i="42"/>
  <c r="D111" i="42"/>
  <c r="D119" i="42"/>
  <c r="D167" i="42"/>
  <c r="K202" i="42"/>
  <c r="D58" i="2" s="1"/>
  <c r="K205" i="42"/>
  <c r="D61" i="2" s="1"/>
  <c r="D15" i="42"/>
  <c r="D23" i="42"/>
  <c r="D47" i="42"/>
  <c r="D71" i="42"/>
  <c r="D95" i="42"/>
  <c r="D127" i="42"/>
  <c r="D143" i="42"/>
  <c r="D151" i="42"/>
  <c r="D159" i="42"/>
  <c r="D183" i="42"/>
  <c r="D14" i="42"/>
  <c r="D22" i="42"/>
  <c r="D30" i="42"/>
  <c r="D38" i="42"/>
  <c r="D46" i="42"/>
  <c r="D54" i="42"/>
  <c r="D62" i="42"/>
  <c r="D70" i="42"/>
  <c r="D78" i="42"/>
  <c r="D86" i="42"/>
  <c r="D94" i="42"/>
  <c r="D102" i="42"/>
  <c r="D110" i="42"/>
  <c r="D118" i="42"/>
  <c r="D126" i="42"/>
  <c r="D134" i="42"/>
  <c r="D142" i="42"/>
  <c r="D150" i="42"/>
  <c r="D158" i="42"/>
  <c r="D166" i="42"/>
  <c r="D174" i="42"/>
  <c r="D182" i="42"/>
  <c r="D190" i="42"/>
  <c r="D11" i="42"/>
  <c r="D19" i="42"/>
  <c r="D27" i="42"/>
  <c r="D35" i="42"/>
  <c r="D43" i="42"/>
  <c r="D51" i="42"/>
  <c r="D59" i="42"/>
  <c r="D67" i="42"/>
  <c r="D75" i="42"/>
  <c r="D83" i="42"/>
  <c r="D91" i="42"/>
  <c r="D99" i="42"/>
  <c r="D107" i="42"/>
  <c r="D115" i="42"/>
  <c r="D123" i="42"/>
  <c r="D131" i="42"/>
  <c r="D139" i="42"/>
  <c r="D147" i="42"/>
  <c r="D155" i="42"/>
  <c r="D163" i="42"/>
  <c r="D171" i="42"/>
  <c r="D179" i="42"/>
  <c r="D187" i="42"/>
  <c r="K205" i="41"/>
  <c r="E57" i="2" s="1"/>
  <c r="K207" i="41"/>
  <c r="E59" i="2" s="1"/>
  <c r="D18" i="41"/>
  <c r="D74" i="41"/>
  <c r="D26" i="41"/>
  <c r="D58" i="41"/>
  <c r="D66" i="41"/>
  <c r="D82" i="41"/>
  <c r="D90" i="41"/>
  <c r="D98" i="41"/>
  <c r="D106" i="41"/>
  <c r="D114" i="41"/>
  <c r="D130" i="41"/>
  <c r="D138" i="41"/>
  <c r="D196" i="41"/>
  <c r="D7" i="41"/>
  <c r="D15" i="41"/>
  <c r="D23" i="41"/>
  <c r="D31" i="41"/>
  <c r="D39" i="41"/>
  <c r="D47" i="41"/>
  <c r="D55" i="41"/>
  <c r="D63" i="41"/>
  <c r="D71" i="41"/>
  <c r="D79" i="41"/>
  <c r="D87" i="41"/>
  <c r="D95" i="41"/>
  <c r="D103" i="41"/>
  <c r="D111" i="41"/>
  <c r="D119" i="41"/>
  <c r="D127" i="41"/>
  <c r="D135" i="41"/>
  <c r="D143" i="41"/>
  <c r="D151" i="41"/>
  <c r="D159" i="41"/>
  <c r="D167" i="41"/>
  <c r="D175" i="41"/>
  <c r="D193" i="41"/>
  <c r="K204" i="41"/>
  <c r="E56" i="2" s="1"/>
  <c r="K208" i="41"/>
  <c r="E60" i="2" s="1"/>
  <c r="D10" i="41"/>
  <c r="D34" i="41"/>
  <c r="D42" i="41"/>
  <c r="D50" i="41"/>
  <c r="D122" i="41"/>
  <c r="D146" i="41"/>
  <c r="D154" i="41"/>
  <c r="D162" i="41"/>
  <c r="D170" i="41"/>
  <c r="D178" i="41"/>
  <c r="D9" i="41"/>
  <c r="D41" i="41"/>
  <c r="D49" i="41"/>
  <c r="D65" i="41"/>
  <c r="D73" i="41"/>
  <c r="D81" i="41"/>
  <c r="D89" i="41"/>
  <c r="D97" i="41"/>
  <c r="D105" i="41"/>
  <c r="D113" i="41"/>
  <c r="D121" i="41"/>
  <c r="D129" i="41"/>
  <c r="D137" i="41"/>
  <c r="D145" i="41"/>
  <c r="D153" i="41"/>
  <c r="D161" i="41"/>
  <c r="D169" i="41"/>
  <c r="D177" i="41"/>
  <c r="K206" i="41"/>
  <c r="E58" i="2" s="1"/>
  <c r="D33" i="41"/>
  <c r="K205" i="40"/>
  <c r="F57" i="2" s="1"/>
  <c r="D200" i="41"/>
  <c r="K203" i="41"/>
  <c r="E55" i="2" s="1"/>
  <c r="D195" i="41"/>
  <c r="K209" i="41"/>
  <c r="E61" i="2" s="1"/>
  <c r="D25" i="41"/>
  <c r="D8" i="41"/>
  <c r="D16" i="41"/>
  <c r="D24" i="41"/>
  <c r="D32" i="41"/>
  <c r="D48" i="41"/>
  <c r="D56" i="41"/>
  <c r="D64" i="41"/>
  <c r="D72" i="41"/>
  <c r="D80" i="41"/>
  <c r="D88" i="41"/>
  <c r="D96" i="41"/>
  <c r="D104" i="41"/>
  <c r="D112" i="41"/>
  <c r="D120" i="41"/>
  <c r="D128" i="41"/>
  <c r="D136" i="41"/>
  <c r="D144" i="41"/>
  <c r="D152" i="41"/>
  <c r="D160" i="41"/>
  <c r="D168" i="41"/>
  <c r="D176" i="41"/>
  <c r="K204" i="40"/>
  <c r="F56" i="2" s="1"/>
  <c r="K206" i="40"/>
  <c r="F58" i="2" s="1"/>
  <c r="K207" i="40"/>
  <c r="F59" i="2" s="1"/>
  <c r="D200" i="40"/>
  <c r="K203" i="40"/>
  <c r="F55" i="2" s="1"/>
  <c r="K208" i="40"/>
  <c r="F60" i="2" s="1"/>
  <c r="K209" i="40"/>
  <c r="F61" i="2" s="1"/>
  <c r="K205" i="39"/>
  <c r="H57" i="2" s="1"/>
  <c r="D48" i="39"/>
  <c r="D72" i="39"/>
  <c r="D88" i="39"/>
  <c r="D128" i="39"/>
  <c r="D136" i="39"/>
  <c r="D168" i="39"/>
  <c r="K204" i="39"/>
  <c r="H56" i="2" s="1"/>
  <c r="K208" i="39"/>
  <c r="H60" i="2" s="1"/>
  <c r="D56" i="39"/>
  <c r="D80" i="39"/>
  <c r="D96" i="39"/>
  <c r="D144" i="39"/>
  <c r="D152" i="39"/>
  <c r="D184" i="39"/>
  <c r="D112" i="39"/>
  <c r="D120" i="39"/>
  <c r="D160" i="39"/>
  <c r="D196" i="39"/>
  <c r="D15" i="39"/>
  <c r="D23" i="39"/>
  <c r="D31" i="39"/>
  <c r="D39" i="39"/>
  <c r="D47" i="39"/>
  <c r="D55" i="39"/>
  <c r="D63" i="39"/>
  <c r="D71" i="39"/>
  <c r="D79" i="39"/>
  <c r="D87" i="39"/>
  <c r="D95" i="39"/>
  <c r="D103" i="39"/>
  <c r="D111" i="39"/>
  <c r="D119" i="39"/>
  <c r="D127" i="39"/>
  <c r="D135" i="39"/>
  <c r="D143" i="39"/>
  <c r="D151" i="39"/>
  <c r="D159" i="39"/>
  <c r="D167" i="39"/>
  <c r="D175" i="39"/>
  <c r="D183" i="39"/>
  <c r="D191" i="39"/>
  <c r="K206" i="39"/>
  <c r="H58" i="2" s="1"/>
  <c r="K207" i="39"/>
  <c r="H59" i="2" s="1"/>
  <c r="D32" i="39"/>
  <c r="D20" i="39"/>
  <c r="D28" i="39"/>
  <c r="D36" i="39"/>
  <c r="D44" i="39"/>
  <c r="D52" i="39"/>
  <c r="D60" i="39"/>
  <c r="D68" i="39"/>
  <c r="D76" i="39"/>
  <c r="D84" i="39"/>
  <c r="D92" i="39"/>
  <c r="D100" i="39"/>
  <c r="D108" i="39"/>
  <c r="D116" i="39"/>
  <c r="D124" i="39"/>
  <c r="D132" i="39"/>
  <c r="D140" i="39"/>
  <c r="D148" i="39"/>
  <c r="D156" i="39"/>
  <c r="D164" i="39"/>
  <c r="D172" i="39"/>
  <c r="D180" i="39"/>
  <c r="D200" i="39"/>
  <c r="K203" i="39"/>
  <c r="H55" i="2" s="1"/>
  <c r="D24" i="39"/>
  <c r="D40" i="39"/>
  <c r="D64" i="39"/>
  <c r="D104" i="39"/>
  <c r="D176" i="39"/>
  <c r="D17" i="39"/>
  <c r="D25" i="39"/>
  <c r="D33" i="39"/>
  <c r="D41" i="39"/>
  <c r="D49" i="39"/>
  <c r="D57" i="39"/>
  <c r="D65" i="39"/>
  <c r="D73" i="39"/>
  <c r="D81" i="39"/>
  <c r="D89" i="39"/>
  <c r="D97" i="39"/>
  <c r="D105" i="39"/>
  <c r="D113" i="39"/>
  <c r="D121" i="39"/>
  <c r="D129" i="39"/>
  <c r="D137" i="39"/>
  <c r="D145" i="39"/>
  <c r="D153" i="39"/>
  <c r="D161" i="39"/>
  <c r="D169" i="39"/>
  <c r="D177" i="39"/>
  <c r="D185" i="39"/>
  <c r="D197" i="39"/>
  <c r="K209" i="39"/>
  <c r="H61" i="2" s="1"/>
  <c r="D14" i="39"/>
  <c r="D22" i="39"/>
  <c r="D38" i="39"/>
  <c r="D46" i="39"/>
  <c r="D54" i="39"/>
  <c r="D62" i="39"/>
  <c r="D70" i="39"/>
  <c r="D78" i="39"/>
  <c r="D86" i="39"/>
  <c r="D94" i="39"/>
  <c r="D102" i="39"/>
  <c r="D110" i="39"/>
  <c r="D118" i="39"/>
  <c r="D126" i="39"/>
  <c r="D134" i="39"/>
  <c r="D142" i="39"/>
  <c r="D150" i="39"/>
  <c r="D158" i="39"/>
  <c r="D166" i="39"/>
  <c r="D174" i="39"/>
  <c r="D182" i="39"/>
  <c r="D190" i="39"/>
  <c r="D131" i="39"/>
  <c r="D139" i="39"/>
  <c r="D147" i="39"/>
  <c r="D155" i="39"/>
  <c r="D163" i="39"/>
  <c r="D171" i="39"/>
  <c r="D179" i="39"/>
  <c r="D187" i="39"/>
  <c r="K205" i="38"/>
  <c r="I57" i="2" s="1"/>
  <c r="D17" i="38"/>
  <c r="D25" i="38"/>
  <c r="D33" i="38"/>
  <c r="D41" i="38"/>
  <c r="D49" i="38"/>
  <c r="D57" i="38"/>
  <c r="D65" i="38"/>
  <c r="D73" i="38"/>
  <c r="D81" i="38"/>
  <c r="D89" i="38"/>
  <c r="D97" i="38"/>
  <c r="D105" i="38"/>
  <c r="D113" i="38"/>
  <c r="D121" i="38"/>
  <c r="D129" i="38"/>
  <c r="D137" i="38"/>
  <c r="D145" i="38"/>
  <c r="D153" i="38"/>
  <c r="D161" i="38"/>
  <c r="D169" i="38"/>
  <c r="D177" i="38"/>
  <c r="D185" i="38"/>
  <c r="D197" i="38"/>
  <c r="D14" i="38"/>
  <c r="D22" i="38"/>
  <c r="D30" i="38"/>
  <c r="D38" i="38"/>
  <c r="D46" i="38"/>
  <c r="D54" i="38"/>
  <c r="D62" i="38"/>
  <c r="D70" i="38"/>
  <c r="D78" i="38"/>
  <c r="D86" i="38"/>
  <c r="D94" i="38"/>
  <c r="D102" i="38"/>
  <c r="D110" i="38"/>
  <c r="D118" i="38"/>
  <c r="D126" i="38"/>
  <c r="D134" i="38"/>
  <c r="D142" i="38"/>
  <c r="D150" i="38"/>
  <c r="D158" i="38"/>
  <c r="D166" i="38"/>
  <c r="D174" i="38"/>
  <c r="D182" i="38"/>
  <c r="D190" i="38"/>
  <c r="K204" i="38"/>
  <c r="I56" i="2" s="1"/>
  <c r="K208" i="38"/>
  <c r="I60" i="2" s="1"/>
  <c r="K206" i="38"/>
  <c r="I58" i="2" s="1"/>
  <c r="K207" i="38"/>
  <c r="I59" i="2" s="1"/>
  <c r="D200" i="38"/>
  <c r="K203" i="38"/>
  <c r="I55" i="2" s="1"/>
  <c r="D18" i="38"/>
  <c r="D26" i="38"/>
  <c r="D34" i="38"/>
  <c r="D42" i="38"/>
  <c r="D50" i="38"/>
  <c r="D58" i="38"/>
  <c r="D66" i="38"/>
  <c r="D74" i="38"/>
  <c r="D82" i="38"/>
  <c r="D90" i="38"/>
  <c r="D98" i="38"/>
  <c r="D106" i="38"/>
  <c r="D114" i="38"/>
  <c r="D122" i="38"/>
  <c r="D130" i="38"/>
  <c r="D138" i="38"/>
  <c r="D146" i="38"/>
  <c r="D154" i="38"/>
  <c r="D162" i="38"/>
  <c r="D170" i="38"/>
  <c r="D178" i="38"/>
  <c r="D186" i="38"/>
  <c r="K209" i="38"/>
  <c r="I61" i="2" s="1"/>
  <c r="D15" i="38"/>
  <c r="D23" i="38"/>
  <c r="D39" i="38"/>
  <c r="D47" i="38"/>
  <c r="D55" i="38"/>
  <c r="D63" i="38"/>
  <c r="D71" i="38"/>
  <c r="D79" i="38"/>
  <c r="D87" i="38"/>
  <c r="D95" i="38"/>
  <c r="D103" i="38"/>
  <c r="D111" i="38"/>
  <c r="D119" i="38"/>
  <c r="D127" i="38"/>
  <c r="D135" i="38"/>
  <c r="D143" i="38"/>
  <c r="D151" i="38"/>
  <c r="D159" i="38"/>
  <c r="D167" i="38"/>
  <c r="D175" i="38"/>
  <c r="D183" i="38"/>
  <c r="D195" i="38"/>
  <c r="D12" i="38"/>
  <c r="D20" i="38"/>
  <c r="D28" i="38"/>
  <c r="D36" i="38"/>
  <c r="D44" i="38"/>
  <c r="D52" i="38"/>
  <c r="D60" i="38"/>
  <c r="D68" i="38"/>
  <c r="D76" i="38"/>
  <c r="D84" i="38"/>
  <c r="D92" i="38"/>
  <c r="D100" i="38"/>
  <c r="D108" i="38"/>
  <c r="D116" i="38"/>
  <c r="D124" i="38"/>
  <c r="D132" i="38"/>
  <c r="D140" i="38"/>
  <c r="D148" i="38"/>
  <c r="D156" i="38"/>
  <c r="D164" i="38"/>
  <c r="D172" i="38"/>
  <c r="D180" i="38"/>
  <c r="D188" i="38"/>
  <c r="K205" i="37"/>
  <c r="J57" i="2" s="1"/>
  <c r="K204" i="37"/>
  <c r="J56" i="2" s="1"/>
  <c r="K208" i="37"/>
  <c r="J60" i="2" s="1"/>
  <c r="K206" i="37"/>
  <c r="J58" i="2" s="1"/>
  <c r="K207" i="37"/>
  <c r="J59" i="2" s="1"/>
  <c r="D200" i="37"/>
  <c r="K203" i="37"/>
  <c r="J55" i="2" s="1"/>
  <c r="K209" i="37"/>
  <c r="J61" i="2" s="1"/>
  <c r="K203" i="36"/>
  <c r="L55" i="2" s="1"/>
  <c r="K205" i="36"/>
  <c r="L57" i="2" s="1"/>
  <c r="K207" i="36"/>
  <c r="L59" i="2" s="1"/>
  <c r="K204" i="36"/>
  <c r="L56" i="2" s="1"/>
  <c r="K208" i="36"/>
  <c r="L60" i="2" s="1"/>
  <c r="D200" i="36"/>
  <c r="K209" i="36"/>
  <c r="L61" i="2" s="1"/>
  <c r="K206" i="36"/>
  <c r="L58" i="2" s="1"/>
  <c r="K205" i="35"/>
  <c r="M57" i="2" s="1"/>
  <c r="K206" i="35"/>
  <c r="M58" i="2" s="1"/>
  <c r="K204" i="35"/>
  <c r="M56" i="2" s="1"/>
  <c r="K208" i="35"/>
  <c r="M60" i="2" s="1"/>
  <c r="K207" i="35"/>
  <c r="M59" i="2" s="1"/>
  <c r="D200" i="35"/>
  <c r="K203" i="35"/>
  <c r="M55" i="2" s="1"/>
  <c r="K209" i="35"/>
  <c r="M61" i="2" s="1"/>
  <c r="K205" i="34"/>
  <c r="N57" i="2" s="1"/>
  <c r="K204" i="34"/>
  <c r="N56" i="2" s="1"/>
  <c r="K208" i="34"/>
  <c r="N60" i="2" s="1"/>
  <c r="K206" i="34"/>
  <c r="N58" i="2" s="1"/>
  <c r="K207" i="34"/>
  <c r="N59" i="2" s="1"/>
  <c r="D200" i="34"/>
  <c r="K203" i="34"/>
  <c r="N55" i="2" s="1"/>
  <c r="K209" i="34"/>
  <c r="N61" i="2" s="1"/>
  <c r="K205" i="33"/>
  <c r="P57" i="2" s="1"/>
  <c r="K204" i="33"/>
  <c r="P56" i="2" s="1"/>
  <c r="K208" i="33"/>
  <c r="P60" i="2" s="1"/>
  <c r="K206" i="33"/>
  <c r="P58" i="2" s="1"/>
  <c r="K207" i="33"/>
  <c r="P59" i="2" s="1"/>
  <c r="D200" i="33"/>
  <c r="K203" i="33"/>
  <c r="P55" i="2" s="1"/>
  <c r="K209" i="33"/>
  <c r="P61" i="2" s="1"/>
  <c r="K205" i="32"/>
  <c r="Q57" i="2" s="1"/>
  <c r="K204" i="32"/>
  <c r="Q56" i="2" s="1"/>
  <c r="K206" i="32"/>
  <c r="Q58" i="2" s="1"/>
  <c r="K207" i="32"/>
  <c r="Q59" i="2" s="1"/>
  <c r="K208" i="32"/>
  <c r="Q60" i="2" s="1"/>
  <c r="D200" i="32"/>
  <c r="K203" i="32"/>
  <c r="Q55" i="2" s="1"/>
  <c r="K209" i="32"/>
  <c r="Q61" i="2" s="1"/>
  <c r="K205" i="31"/>
  <c r="R57" i="2" s="1"/>
  <c r="D12" i="31"/>
  <c r="D20" i="31"/>
  <c r="D36" i="31"/>
  <c r="D84" i="31"/>
  <c r="D92" i="31"/>
  <c r="D100" i="31"/>
  <c r="D108" i="31"/>
  <c r="D116" i="31"/>
  <c r="D124" i="31"/>
  <c r="D132" i="31"/>
  <c r="D140" i="31"/>
  <c r="D148" i="31"/>
  <c r="D156" i="31"/>
  <c r="D164" i="31"/>
  <c r="K204" i="31"/>
  <c r="R56" i="2" s="1"/>
  <c r="K208" i="31"/>
  <c r="R60" i="2" s="1"/>
  <c r="D4" i="31"/>
  <c r="D28" i="31"/>
  <c r="D44" i="31"/>
  <c r="D52" i="31"/>
  <c r="D60" i="31"/>
  <c r="D76" i="31"/>
  <c r="D172" i="31"/>
  <c r="D180" i="31"/>
  <c r="D188" i="31"/>
  <c r="D196" i="31"/>
  <c r="D3" i="31"/>
  <c r="D11" i="31"/>
  <c r="D19" i="31"/>
  <c r="D27" i="31"/>
  <c r="D35" i="31"/>
  <c r="D43" i="31"/>
  <c r="D51" i="31"/>
  <c r="D59" i="31"/>
  <c r="D67" i="31"/>
  <c r="D75" i="31"/>
  <c r="D83" i="31"/>
  <c r="D91" i="31"/>
  <c r="D99" i="31"/>
  <c r="D107" i="31"/>
  <c r="D115" i="31"/>
  <c r="D123" i="31"/>
  <c r="D131" i="31"/>
  <c r="D139" i="31"/>
  <c r="D147" i="31"/>
  <c r="D155" i="31"/>
  <c r="D163" i="31"/>
  <c r="D171" i="31"/>
  <c r="D179" i="31"/>
  <c r="D187" i="31"/>
  <c r="D195" i="31"/>
  <c r="K206" i="31"/>
  <c r="R58" i="2" s="1"/>
  <c r="K207" i="31"/>
  <c r="R59" i="2" s="1"/>
  <c r="D8" i="31"/>
  <c r="D16" i="31"/>
  <c r="D24" i="31"/>
  <c r="D32" i="31"/>
  <c r="D40" i="31"/>
  <c r="D48" i="31"/>
  <c r="D56" i="31"/>
  <c r="D64" i="31"/>
  <c r="D72" i="31"/>
  <c r="D80" i="31"/>
  <c r="D88" i="31"/>
  <c r="D96" i="31"/>
  <c r="D104" i="31"/>
  <c r="D112" i="31"/>
  <c r="D120" i="31"/>
  <c r="D128" i="31"/>
  <c r="D136" i="31"/>
  <c r="D144" i="31"/>
  <c r="D152" i="31"/>
  <c r="D160" i="31"/>
  <c r="D168" i="31"/>
  <c r="D176" i="31"/>
  <c r="D184" i="31"/>
  <c r="D192" i="31"/>
  <c r="D200" i="31"/>
  <c r="K203" i="31"/>
  <c r="R55" i="2" s="1"/>
  <c r="D5" i="31"/>
  <c r="D13" i="31"/>
  <c r="D21" i="31"/>
  <c r="D29" i="31"/>
  <c r="D37" i="31"/>
  <c r="D45" i="31"/>
  <c r="D53" i="31"/>
  <c r="D61" i="31"/>
  <c r="D69" i="31"/>
  <c r="D77" i="31"/>
  <c r="D85" i="31"/>
  <c r="D93" i="31"/>
  <c r="D101" i="31"/>
  <c r="D109" i="31"/>
  <c r="D117" i="31"/>
  <c r="D125" i="31"/>
  <c r="D133" i="31"/>
  <c r="D141" i="31"/>
  <c r="D149" i="31"/>
  <c r="D157" i="31"/>
  <c r="D165" i="31"/>
  <c r="D173" i="31"/>
  <c r="D181" i="31"/>
  <c r="D189" i="31"/>
  <c r="D197" i="31"/>
  <c r="K209" i="31"/>
  <c r="R61" i="2" s="1"/>
  <c r="D7" i="31"/>
  <c r="D15" i="31"/>
  <c r="D23" i="31"/>
  <c r="D31" i="31"/>
  <c r="D39" i="31"/>
  <c r="D47" i="31"/>
  <c r="D55" i="31"/>
  <c r="D63" i="31"/>
  <c r="D71" i="31"/>
  <c r="D79" i="31"/>
  <c r="D87" i="31"/>
  <c r="D95" i="31"/>
  <c r="D103" i="31"/>
  <c r="D111" i="31"/>
  <c r="D119" i="31"/>
  <c r="D127" i="31"/>
  <c r="D135" i="31"/>
  <c r="D143" i="31"/>
  <c r="D151" i="31"/>
  <c r="D159" i="31"/>
  <c r="D167" i="31"/>
  <c r="D175" i="31"/>
  <c r="D183" i="31"/>
  <c r="D191" i="31"/>
  <c r="K205" i="30"/>
  <c r="D12" i="30"/>
  <c r="D52" i="30"/>
  <c r="D76" i="30"/>
  <c r="D140" i="30"/>
  <c r="D148" i="30"/>
  <c r="D156" i="30"/>
  <c r="D172" i="30"/>
  <c r="D180" i="30"/>
  <c r="D188" i="30"/>
  <c r="D196" i="30"/>
  <c r="D28" i="30"/>
  <c r="D60" i="30"/>
  <c r="D108" i="30"/>
  <c r="D116" i="30"/>
  <c r="D132" i="30"/>
  <c r="K204" i="30"/>
  <c r="K208" i="30"/>
  <c r="D20" i="30"/>
  <c r="D44" i="30"/>
  <c r="D84" i="30"/>
  <c r="D92" i="30"/>
  <c r="D100" i="30"/>
  <c r="D124" i="30"/>
  <c r="D6" i="30"/>
  <c r="D36" i="30"/>
  <c r="D68" i="30"/>
  <c r="D3" i="30"/>
  <c r="D11" i="30"/>
  <c r="D19" i="30"/>
  <c r="D27" i="30"/>
  <c r="D35" i="30"/>
  <c r="D43" i="30"/>
  <c r="D51" i="30"/>
  <c r="D59" i="30"/>
  <c r="D67" i="30"/>
  <c r="D75" i="30"/>
  <c r="D83" i="30"/>
  <c r="D91" i="30"/>
  <c r="D99" i="30"/>
  <c r="D107" i="30"/>
  <c r="D115" i="30"/>
  <c r="D123" i="30"/>
  <c r="D131" i="30"/>
  <c r="D139" i="30"/>
  <c r="D147" i="30"/>
  <c r="D155" i="30"/>
  <c r="D163" i="30"/>
  <c r="D171" i="30"/>
  <c r="D179" i="30"/>
  <c r="D187" i="30"/>
  <c r="D195" i="30"/>
  <c r="K206" i="30"/>
  <c r="K207" i="30"/>
  <c r="D8" i="30"/>
  <c r="D16" i="30"/>
  <c r="D24" i="30"/>
  <c r="D32" i="30"/>
  <c r="D40" i="30"/>
  <c r="D48" i="30"/>
  <c r="D56" i="30"/>
  <c r="D64" i="30"/>
  <c r="D72" i="30"/>
  <c r="D80" i="30"/>
  <c r="D88" i="30"/>
  <c r="D96" i="30"/>
  <c r="D104" i="30"/>
  <c r="D200" i="30"/>
  <c r="K203" i="30"/>
  <c r="D5" i="30"/>
  <c r="D13" i="30"/>
  <c r="D21" i="30"/>
  <c r="D29" i="30"/>
  <c r="D37" i="30"/>
  <c r="D45" i="30"/>
  <c r="D53" i="30"/>
  <c r="D61" i="30"/>
  <c r="D69" i="30"/>
  <c r="D77" i="30"/>
  <c r="D85" i="30"/>
  <c r="D93" i="30"/>
  <c r="D101" i="30"/>
  <c r="D109" i="30"/>
  <c r="D117" i="30"/>
  <c r="D125" i="30"/>
  <c r="D133" i="30"/>
  <c r="D141" i="30"/>
  <c r="D149" i="30"/>
  <c r="D157" i="30"/>
  <c r="D165" i="30"/>
  <c r="D173" i="30"/>
  <c r="D181" i="30"/>
  <c r="D189" i="30"/>
  <c r="D197" i="30"/>
  <c r="K209" i="30"/>
  <c r="D66" i="30"/>
  <c r="D74" i="30"/>
  <c r="D82" i="30"/>
  <c r="D90" i="30"/>
  <c r="D98" i="30"/>
  <c r="D106" i="30"/>
  <c r="D114" i="30"/>
  <c r="D122" i="30"/>
  <c r="D130" i="30"/>
  <c r="D138" i="30"/>
  <c r="D146" i="30"/>
  <c r="D154" i="30"/>
  <c r="D162" i="30"/>
  <c r="D170" i="30"/>
  <c r="D178" i="30"/>
  <c r="D186" i="30"/>
  <c r="D194" i="30"/>
  <c r="D7" i="30"/>
  <c r="D15" i="30"/>
  <c r="D23" i="30"/>
  <c r="D31" i="30"/>
  <c r="D39" i="30"/>
  <c r="D47" i="30"/>
  <c r="D55" i="30"/>
  <c r="D63" i="30"/>
  <c r="D71" i="30"/>
  <c r="D79" i="30"/>
  <c r="D87" i="30"/>
  <c r="D95" i="30"/>
  <c r="D103" i="30"/>
  <c r="D111" i="30"/>
  <c r="D119" i="30"/>
  <c r="D127" i="30"/>
  <c r="D135" i="30"/>
  <c r="D143" i="30"/>
  <c r="D151" i="30"/>
  <c r="D159" i="30"/>
  <c r="D167" i="30"/>
  <c r="D175" i="30"/>
  <c r="D183" i="30"/>
  <c r="D191" i="30"/>
  <c r="S157" i="2"/>
  <c r="K157" i="2"/>
  <c r="K145" i="2"/>
  <c r="K147" i="2"/>
  <c r="K150" i="2"/>
  <c r="K160" i="2"/>
  <c r="O161" i="2"/>
  <c r="O150" i="2"/>
  <c r="S147" i="2"/>
  <c r="O146" i="2"/>
  <c r="O147" i="2"/>
  <c r="S151" i="2"/>
  <c r="O156" i="2"/>
  <c r="S156" i="2"/>
  <c r="S161" i="2"/>
  <c r="O145" i="2"/>
  <c r="K146" i="2"/>
  <c r="O151" i="2"/>
  <c r="O155" i="2"/>
  <c r="K161" i="2"/>
  <c r="S146" i="2"/>
  <c r="K156" i="2"/>
  <c r="O162" i="2"/>
  <c r="S150" i="2"/>
  <c r="K151" i="2"/>
  <c r="S155" i="2"/>
  <c r="O160" i="2"/>
  <c r="S162" i="2"/>
  <c r="K155" i="2"/>
  <c r="K162" i="2"/>
  <c r="S145" i="2"/>
  <c r="S160" i="2"/>
  <c r="T86" i="2" l="1"/>
  <c r="T79" i="2"/>
  <c r="T84" i="2"/>
  <c r="T77" i="2"/>
  <c r="T87" i="2"/>
  <c r="T85" i="2"/>
  <c r="T81" i="2"/>
  <c r="T83" i="2"/>
  <c r="T78" i="2"/>
  <c r="T82" i="2"/>
  <c r="T80" i="2"/>
  <c r="T112" i="2"/>
  <c r="F21" i="2"/>
  <c r="F20" i="2"/>
  <c r="K117" i="2"/>
  <c r="Q17" i="2"/>
  <c r="Q20" i="2"/>
  <c r="Q22" i="2"/>
  <c r="S22" i="2" s="1"/>
  <c r="Q21" i="2"/>
  <c r="Q19" i="2"/>
  <c r="Q18" i="2"/>
  <c r="Q42" i="2"/>
  <c r="S31" i="2"/>
  <c r="S117" i="2"/>
  <c r="P18" i="2"/>
  <c r="N22" i="2"/>
  <c r="M20" i="2"/>
  <c r="M17" i="2"/>
  <c r="M22" i="2"/>
  <c r="M21" i="2"/>
  <c r="O31" i="2"/>
  <c r="M18" i="2"/>
  <c r="M16" i="2"/>
  <c r="T113" i="2"/>
  <c r="L18" i="2"/>
  <c r="L21" i="2"/>
  <c r="L22" i="2"/>
  <c r="L19" i="2"/>
  <c r="T107" i="2"/>
  <c r="L17" i="2"/>
  <c r="L20" i="2"/>
  <c r="O67" i="2"/>
  <c r="I22" i="2"/>
  <c r="K14" i="2"/>
  <c r="T114" i="2"/>
  <c r="I21" i="2"/>
  <c r="T116" i="2"/>
  <c r="I16" i="2"/>
  <c r="H19" i="2"/>
  <c r="H21" i="2"/>
  <c r="H18" i="2"/>
  <c r="H22" i="2"/>
  <c r="H20" i="2"/>
  <c r="H31" i="2"/>
  <c r="K31" i="2" s="1"/>
  <c r="T13" i="2"/>
  <c r="T10" i="2"/>
  <c r="T27" i="2"/>
  <c r="O168" i="2"/>
  <c r="T152" i="2"/>
  <c r="T8" i="2"/>
  <c r="G117" i="2"/>
  <c r="T12" i="2"/>
  <c r="G31" i="2"/>
  <c r="T29" i="2"/>
  <c r="T106" i="2"/>
  <c r="G72" i="2"/>
  <c r="G153" i="2"/>
  <c r="T4" i="2"/>
  <c r="G168" i="2"/>
  <c r="T167" i="2"/>
  <c r="D20" i="2"/>
  <c r="T28" i="2"/>
  <c r="I20" i="2"/>
  <c r="T9" i="2"/>
  <c r="T30" i="2"/>
  <c r="F39" i="2"/>
  <c r="F43" i="2"/>
  <c r="F42" i="2"/>
  <c r="F40" i="2"/>
  <c r="F52" i="2"/>
  <c r="K168" i="2"/>
  <c r="J41" i="2"/>
  <c r="D43" i="2"/>
  <c r="D42" i="2"/>
  <c r="G37" i="2"/>
  <c r="D41" i="2"/>
  <c r="D39" i="2"/>
  <c r="K153" i="2"/>
  <c r="K72" i="2"/>
  <c r="H50" i="2"/>
  <c r="K50" i="2" s="1"/>
  <c r="H52" i="2"/>
  <c r="D50" i="2"/>
  <c r="D52" i="2"/>
  <c r="G48" i="2"/>
  <c r="N43" i="2"/>
  <c r="T166" i="2"/>
  <c r="N41" i="2"/>
  <c r="N39" i="2"/>
  <c r="N40" i="2"/>
  <c r="S37" i="2"/>
  <c r="Q43" i="2"/>
  <c r="Q39" i="2"/>
  <c r="S39" i="2" s="1"/>
  <c r="S168" i="2"/>
  <c r="S100" i="2"/>
  <c r="S67" i="2"/>
  <c r="P42" i="2"/>
  <c r="S42" i="2" s="1"/>
  <c r="P40" i="2"/>
  <c r="P41" i="2"/>
  <c r="S41" i="2" s="1"/>
  <c r="Q52" i="2"/>
  <c r="Q50" i="2"/>
  <c r="T165" i="2"/>
  <c r="S95" i="2"/>
  <c r="Q40" i="2"/>
  <c r="S72" i="2"/>
  <c r="S89" i="2"/>
  <c r="G158" i="2"/>
  <c r="G148" i="2"/>
  <c r="T97" i="2"/>
  <c r="P43" i="2"/>
  <c r="N50" i="2"/>
  <c r="M41" i="2"/>
  <c r="M40" i="2"/>
  <c r="O52" i="2"/>
  <c r="T34" i="2"/>
  <c r="M50" i="2"/>
  <c r="M51" i="2"/>
  <c r="M39" i="2"/>
  <c r="M42" i="2"/>
  <c r="O48" i="2"/>
  <c r="L50" i="2"/>
  <c r="L51" i="2"/>
  <c r="O37" i="2"/>
  <c r="O72" i="2"/>
  <c r="L42" i="2"/>
  <c r="L41" i="2"/>
  <c r="L39" i="2"/>
  <c r="L43" i="2"/>
  <c r="T99" i="2"/>
  <c r="K67" i="2"/>
  <c r="J43" i="2"/>
  <c r="J40" i="2"/>
  <c r="J39" i="2"/>
  <c r="T70" i="2"/>
  <c r="K100" i="2"/>
  <c r="I40" i="2"/>
  <c r="I43" i="2"/>
  <c r="I41" i="2"/>
  <c r="I39" i="2"/>
  <c r="T36" i="2"/>
  <c r="H43" i="2"/>
  <c r="H42" i="2"/>
  <c r="K42" i="2" s="1"/>
  <c r="H39" i="2"/>
  <c r="K89" i="2"/>
  <c r="T46" i="2"/>
  <c r="K37" i="2"/>
  <c r="H40" i="2"/>
  <c r="G100" i="2"/>
  <c r="T98" i="2"/>
  <c r="G163" i="2"/>
  <c r="T65" i="2"/>
  <c r="T71" i="2"/>
  <c r="T110" i="2"/>
  <c r="S158" i="2"/>
  <c r="S163" i="2"/>
  <c r="S148" i="2"/>
  <c r="T109" i="2"/>
  <c r="T111" i="2"/>
  <c r="O163" i="2"/>
  <c r="O117" i="2"/>
  <c r="O158" i="2"/>
  <c r="T115" i="2"/>
  <c r="O148" i="2"/>
  <c r="T92" i="2"/>
  <c r="T145" i="2"/>
  <c r="K148" i="2"/>
  <c r="K163" i="2"/>
  <c r="K158" i="2"/>
  <c r="K95" i="2"/>
  <c r="T162" i="2"/>
  <c r="T161" i="2"/>
  <c r="T160" i="2"/>
  <c r="T157" i="2"/>
  <c r="T155" i="2"/>
  <c r="T156" i="2"/>
  <c r="S153" i="2"/>
  <c r="O153" i="2"/>
  <c r="T151" i="2"/>
  <c r="T150" i="2"/>
  <c r="T147" i="2"/>
  <c r="T146" i="2"/>
  <c r="T108" i="2"/>
  <c r="G67" i="2"/>
  <c r="O100" i="2"/>
  <c r="N16" i="2"/>
  <c r="O89" i="2"/>
  <c r="T33" i="2"/>
  <c r="J52" i="2"/>
  <c r="D16" i="2"/>
  <c r="G16" i="2" s="1"/>
  <c r="N19" i="2"/>
  <c r="D22" i="2"/>
  <c r="G89" i="2"/>
  <c r="N18" i="2"/>
  <c r="T91" i="2"/>
  <c r="K48" i="2"/>
  <c r="D21" i="2"/>
  <c r="N17" i="2"/>
  <c r="T35" i="2"/>
  <c r="I19" i="2"/>
  <c r="N51" i="2"/>
  <c r="G95" i="2"/>
  <c r="N21" i="2"/>
  <c r="D18" i="2"/>
  <c r="G14" i="2"/>
  <c r="T25" i="2"/>
  <c r="T66" i="2"/>
  <c r="O14" i="2"/>
  <c r="D17" i="2"/>
  <c r="J51" i="2"/>
  <c r="K51" i="2" s="1"/>
  <c r="E20" i="2"/>
  <c r="I17" i="2"/>
  <c r="T47" i="2"/>
  <c r="S48" i="2"/>
  <c r="P51" i="2"/>
  <c r="S51" i="2" s="1"/>
  <c r="J18" i="2"/>
  <c r="J22" i="2"/>
  <c r="J20" i="2"/>
  <c r="J16" i="2"/>
  <c r="T11" i="2"/>
  <c r="E43" i="2"/>
  <c r="E41" i="2"/>
  <c r="E39" i="2"/>
  <c r="E42" i="2"/>
  <c r="J19" i="2"/>
  <c r="P52" i="2"/>
  <c r="E18" i="2"/>
  <c r="J17" i="2"/>
  <c r="T7" i="2"/>
  <c r="T74" i="2"/>
  <c r="E51" i="2"/>
  <c r="G51" i="2" s="1"/>
  <c r="E52" i="2"/>
  <c r="E40" i="2"/>
  <c r="P16" i="2"/>
  <c r="S16" i="2" s="1"/>
  <c r="T26" i="2"/>
  <c r="P50" i="2"/>
  <c r="E22" i="2"/>
  <c r="E19" i="2"/>
  <c r="G19" i="2" s="1"/>
  <c r="E17" i="2"/>
  <c r="E21" i="2"/>
  <c r="E50" i="2"/>
  <c r="J21" i="2"/>
  <c r="T45" i="2"/>
  <c r="T69" i="2"/>
  <c r="S14" i="2"/>
  <c r="P21" i="2"/>
  <c r="S21" i="2" s="1"/>
  <c r="P17" i="2"/>
  <c r="P19" i="2"/>
  <c r="P20" i="2"/>
  <c r="T105" i="2"/>
  <c r="O95" i="2"/>
  <c r="T93" i="2"/>
  <c r="T94" i="2"/>
  <c r="T64" i="2"/>
  <c r="T32" i="2"/>
  <c r="O20" i="2" l="1"/>
  <c r="S17" i="2"/>
  <c r="S19" i="2"/>
  <c r="S18" i="2"/>
  <c r="Q44" i="2"/>
  <c r="S43" i="2"/>
  <c r="S20" i="2"/>
  <c r="O17" i="2"/>
  <c r="O43" i="2"/>
  <c r="O22" i="2"/>
  <c r="O19" i="2"/>
  <c r="O16" i="2"/>
  <c r="O21" i="2"/>
  <c r="O18" i="2"/>
  <c r="T117" i="2"/>
  <c r="K17" i="2"/>
  <c r="K16" i="2"/>
  <c r="K18" i="2"/>
  <c r="K21" i="2"/>
  <c r="K22" i="2"/>
  <c r="K19" i="2"/>
  <c r="K20" i="2"/>
  <c r="F44" i="2"/>
  <c r="T31" i="2"/>
  <c r="G21" i="2"/>
  <c r="G20" i="2"/>
  <c r="G22" i="2"/>
  <c r="G17" i="2"/>
  <c r="G18" i="2"/>
  <c r="G52" i="2"/>
  <c r="G41" i="2"/>
  <c r="G42" i="2"/>
  <c r="D44" i="2"/>
  <c r="G40" i="2"/>
  <c r="K41" i="2"/>
  <c r="G43" i="2"/>
  <c r="K52" i="2"/>
  <c r="T168" i="2"/>
  <c r="G50" i="2"/>
  <c r="O40" i="2"/>
  <c r="N44" i="2"/>
  <c r="S50" i="2"/>
  <c r="P44" i="2"/>
  <c r="S52" i="2"/>
  <c r="T72" i="2"/>
  <c r="S40" i="2"/>
  <c r="O41" i="2"/>
  <c r="O51" i="2"/>
  <c r="T51" i="2" s="1"/>
  <c r="O50" i="2"/>
  <c r="M44" i="2"/>
  <c r="O39" i="2"/>
  <c r="O42" i="2"/>
  <c r="T37" i="2"/>
  <c r="L44" i="2"/>
  <c r="T100" i="2"/>
  <c r="T67" i="2"/>
  <c r="J44" i="2"/>
  <c r="I44" i="2"/>
  <c r="K40" i="2"/>
  <c r="K43" i="2"/>
  <c r="K39" i="2"/>
  <c r="H44" i="2"/>
  <c r="T89" i="2"/>
  <c r="T48" i="2"/>
  <c r="E44" i="2"/>
  <c r="G39" i="2"/>
  <c r="T148" i="2"/>
  <c r="T163" i="2"/>
  <c r="T158" i="2"/>
  <c r="T153" i="2"/>
  <c r="T14" i="2"/>
  <c r="T95" i="2"/>
  <c r="G44" i="2" l="1"/>
  <c r="S44" i="2"/>
  <c r="T19" i="2"/>
  <c r="T16" i="2"/>
  <c r="T17" i="2"/>
  <c r="T18" i="2"/>
  <c r="T21" i="2"/>
  <c r="T22" i="2"/>
  <c r="T20" i="2"/>
  <c r="T42" i="2"/>
  <c r="T43" i="2"/>
  <c r="T41" i="2"/>
  <c r="T52" i="2"/>
  <c r="T50" i="2"/>
  <c r="T40" i="2"/>
  <c r="O44" i="2"/>
  <c r="K44" i="2"/>
  <c r="T39" i="2"/>
  <c r="S60" i="2"/>
  <c r="F62" i="2"/>
  <c r="G60" i="2"/>
  <c r="G59" i="2"/>
  <c r="L62" i="2"/>
  <c r="O55" i="2"/>
  <c r="M62" i="2"/>
  <c r="G61" i="2"/>
  <c r="O61" i="2"/>
  <c r="S57" i="2"/>
  <c r="E62" i="2"/>
  <c r="O59" i="2"/>
  <c r="R62" i="2"/>
  <c r="N62" i="2"/>
  <c r="G57" i="2"/>
  <c r="O57" i="2"/>
  <c r="S61" i="2"/>
  <c r="S59" i="2"/>
  <c r="S58" i="2"/>
  <c r="D62" i="2"/>
  <c r="G55" i="2"/>
  <c r="G56" i="2"/>
  <c r="S56" i="2"/>
  <c r="G58" i="2"/>
  <c r="O58" i="2"/>
  <c r="S55" i="2"/>
  <c r="P62" i="2"/>
  <c r="Q62" i="2"/>
  <c r="O56" i="2"/>
  <c r="O60" i="2"/>
  <c r="T44" i="2" l="1"/>
  <c r="S62" i="2"/>
  <c r="O62" i="2"/>
  <c r="G62" i="2"/>
  <c r="J62" i="2" l="1"/>
  <c r="K60" i="2"/>
  <c r="T60" i="2" s="1"/>
  <c r="K57" i="2"/>
  <c r="T57" i="2" s="1"/>
  <c r="I62" i="2"/>
  <c r="K59" i="2"/>
  <c r="T59" i="2" s="1"/>
  <c r="K56" i="2"/>
  <c r="T56" i="2" s="1"/>
  <c r="K55" i="2"/>
  <c r="T55" i="2" s="1"/>
  <c r="H62" i="2"/>
  <c r="K61" i="2"/>
  <c r="T61" i="2" s="1"/>
  <c r="K58" i="2"/>
  <c r="T58" i="2" s="1"/>
  <c r="K62" i="2" l="1"/>
  <c r="T62" i="2" s="1"/>
  <c r="P127" i="2" l="1"/>
  <c r="M127" i="2"/>
  <c r="F127" i="2"/>
  <c r="R127" i="2"/>
  <c r="L127" i="2"/>
  <c r="Q122" i="2"/>
  <c r="N122" i="2"/>
  <c r="E127" i="2"/>
  <c r="Q127" i="2"/>
  <c r="N127" i="2"/>
  <c r="L122" i="2"/>
  <c r="E122" i="2"/>
  <c r="F122" i="2"/>
  <c r="P122" i="2"/>
  <c r="M122" i="2"/>
  <c r="D127" i="2"/>
  <c r="D122" i="2"/>
  <c r="R122" i="2"/>
  <c r="G119" i="2"/>
  <c r="O139" i="2"/>
  <c r="O124" i="2"/>
  <c r="O121" i="2"/>
  <c r="S130" i="2"/>
  <c r="O134" i="2"/>
  <c r="G125" i="2"/>
  <c r="S120" i="2"/>
  <c r="O119" i="2"/>
  <c r="O130" i="2"/>
  <c r="O136" i="2"/>
  <c r="S131" i="2"/>
  <c r="G121" i="2"/>
  <c r="G129" i="2"/>
  <c r="O120" i="2"/>
  <c r="S124" i="2"/>
  <c r="G126" i="2"/>
  <c r="G134" i="2"/>
  <c r="G141" i="2"/>
  <c r="S135" i="2"/>
  <c r="S142" i="2"/>
  <c r="O131" i="2"/>
  <c r="O135" i="2"/>
  <c r="G139" i="2"/>
  <c r="S141" i="2"/>
  <c r="G120" i="2"/>
  <c r="G131" i="2"/>
  <c r="S119" i="2"/>
  <c r="S140" i="2"/>
  <c r="O141" i="2"/>
  <c r="G136" i="2"/>
  <c r="S129" i="2"/>
  <c r="O126" i="2"/>
  <c r="O140" i="2"/>
  <c r="G142" i="2"/>
  <c r="S126" i="2"/>
  <c r="S134" i="2"/>
  <c r="O129" i="2"/>
  <c r="O142" i="2"/>
  <c r="G124" i="2"/>
  <c r="G130" i="2"/>
  <c r="S121" i="2"/>
  <c r="S125" i="2"/>
  <c r="S139" i="2"/>
  <c r="G135" i="2"/>
  <c r="G140" i="2"/>
  <c r="O125" i="2"/>
  <c r="S136" i="2"/>
  <c r="S127" i="2" l="1"/>
  <c r="O127" i="2"/>
  <c r="G122" i="2"/>
  <c r="G127" i="2"/>
  <c r="O122" i="2"/>
  <c r="S122" i="2"/>
  <c r="K139" i="2" l="1"/>
  <c r="T139" i="2" s="1"/>
  <c r="K129" i="2"/>
  <c r="T129" i="2" s="1"/>
  <c r="J127" i="2"/>
  <c r="I122" i="2"/>
  <c r="K124" i="2"/>
  <c r="T124" i="2" s="1"/>
  <c r="H127" i="2"/>
  <c r="H122" i="2"/>
  <c r="J122" i="2"/>
  <c r="I127" i="2"/>
  <c r="K134" i="2"/>
  <c r="T134" i="2" s="1"/>
  <c r="K119" i="2"/>
  <c r="T119" i="2" s="1"/>
  <c r="K130" i="2"/>
  <c r="T130" i="2" s="1"/>
  <c r="K126" i="2"/>
  <c r="T126" i="2" s="1"/>
  <c r="K141" i="2"/>
  <c r="T141" i="2" s="1"/>
  <c r="K142" i="2"/>
  <c r="T142" i="2" s="1"/>
  <c r="K120" i="2"/>
  <c r="T120" i="2" s="1"/>
  <c r="K135" i="2"/>
  <c r="T135" i="2" s="1"/>
  <c r="K125" i="2"/>
  <c r="T125" i="2" s="1"/>
  <c r="K140" i="2"/>
  <c r="T140" i="2" s="1"/>
  <c r="K131" i="2"/>
  <c r="T131" i="2" s="1"/>
  <c r="K121" i="2"/>
  <c r="T121" i="2" s="1"/>
  <c r="K136" i="2"/>
  <c r="T136" i="2" s="1"/>
  <c r="K127" i="2" l="1"/>
  <c r="T127" i="2" s="1"/>
  <c r="K122" i="2"/>
  <c r="T122" i="2" s="1"/>
</calcChain>
</file>

<file path=xl/sharedStrings.xml><?xml version="1.0" encoding="utf-8"?>
<sst xmlns="http://schemas.openxmlformats.org/spreadsheetml/2006/main" count="701" uniqueCount="174">
  <si>
    <t>Date of Contact</t>
  </si>
  <si>
    <t>Day of Week</t>
  </si>
  <si>
    <t>Time of Day</t>
  </si>
  <si>
    <t>Repeated Contacts</t>
  </si>
  <si>
    <t>Client Number (if applicable)</t>
  </si>
  <si>
    <t>Name                                        (Do not type in column; Column G &amp; H will populate this</t>
  </si>
  <si>
    <t>Last Name</t>
  </si>
  <si>
    <t>First Name</t>
  </si>
  <si>
    <t>Today's Date (Hide Column)</t>
  </si>
  <si>
    <t>DOB</t>
  </si>
  <si>
    <t>Age</t>
  </si>
  <si>
    <t>Race</t>
  </si>
  <si>
    <t>Sex</t>
  </si>
  <si>
    <t>Zip Code</t>
  </si>
  <si>
    <r>
      <t xml:space="preserve">Location of engagement (home, community location, satellite office) </t>
    </r>
    <r>
      <rPr>
        <b/>
        <sz val="11"/>
        <color rgb="FFC00000"/>
        <rFont val="Calibri"/>
        <family val="2"/>
        <scheme val="minor"/>
      </rPr>
      <t>Fire station Clay Office</t>
    </r>
    <r>
      <rPr>
        <b/>
        <sz val="11"/>
        <color theme="1"/>
        <rFont val="Calibri"/>
        <family val="2"/>
        <scheme val="minor"/>
      </rPr>
      <t xml:space="preserve">, </t>
    </r>
  </si>
  <si>
    <t>Time To Call (Response Only)</t>
  </si>
  <si>
    <t>Initial Call Type</t>
  </si>
  <si>
    <t>Veteran (Y/N)</t>
  </si>
  <si>
    <t>Homeless (Y/N)</t>
  </si>
  <si>
    <t>Pregnant (Y/N)</t>
  </si>
  <si>
    <t>Clinical Impression</t>
  </si>
  <si>
    <t>Co-Occurring (Y/N)</t>
  </si>
  <si>
    <t>Currently in Treatment (Y/N)</t>
  </si>
  <si>
    <t>Diverted from Jail (Y/N)</t>
  </si>
  <si>
    <t>Diverted from BA / MA / Hostpital (Y/N or NA)</t>
  </si>
  <si>
    <t>BA / MA / Voluntary / Medical Admission (Y/N or NA)</t>
  </si>
  <si>
    <r>
      <t xml:space="preserve">Referred To (provider, community supports) - List referrals everyone referred to </t>
    </r>
    <r>
      <rPr>
        <b/>
        <sz val="11"/>
        <color rgb="FFC00000"/>
        <rFont val="Calibri"/>
        <family val="2"/>
        <scheme val="minor"/>
      </rPr>
      <t>Clay and few elsewhere</t>
    </r>
  </si>
  <si>
    <t>Appointment Scheduled with Referral Source (Y/N or NA)</t>
  </si>
  <si>
    <t>Received Take Home NARCAN (Y/N)</t>
  </si>
  <si>
    <t>Engaged with Peer (Y/N)</t>
  </si>
  <si>
    <t>Peer follow-up scheduled (Y/N)</t>
  </si>
  <si>
    <t>Received buprenorphine induction (Y/N)</t>
  </si>
  <si>
    <t>Notes</t>
  </si>
  <si>
    <t>Monthly Totals</t>
  </si>
  <si>
    <t>City</t>
  </si>
  <si>
    <t>Location of engagement (home, community location, satellite office)</t>
  </si>
  <si>
    <t>Referred To (provider, community supports) - List referrals</t>
  </si>
  <si>
    <t>City/County</t>
  </si>
  <si>
    <t>1st Quarter</t>
  </si>
  <si>
    <t>2nd Quarter</t>
  </si>
  <si>
    <t>3rd Quarter</t>
  </si>
  <si>
    <t>Fourth Quarter</t>
  </si>
  <si>
    <t>Lists</t>
  </si>
  <si>
    <t>July</t>
  </si>
  <si>
    <t>August</t>
  </si>
  <si>
    <t>September</t>
  </si>
  <si>
    <t>First Quarter</t>
  </si>
  <si>
    <t>October</t>
  </si>
  <si>
    <t>November</t>
  </si>
  <si>
    <t>December</t>
  </si>
  <si>
    <t>Second Quarter</t>
  </si>
  <si>
    <t>January</t>
  </si>
  <si>
    <t>February</t>
  </si>
  <si>
    <t>March</t>
  </si>
  <si>
    <t>Third Quarter</t>
  </si>
  <si>
    <t>April</t>
  </si>
  <si>
    <t>May</t>
  </si>
  <si>
    <t>June</t>
  </si>
  <si>
    <t xml:space="preserve">Annual </t>
  </si>
  <si>
    <t>Number of Contacts</t>
  </si>
  <si>
    <t>Sunday</t>
  </si>
  <si>
    <t>Monday</t>
  </si>
  <si>
    <t>Tuesday</t>
  </si>
  <si>
    <t>Wednesday</t>
  </si>
  <si>
    <t>Thursday</t>
  </si>
  <si>
    <t>Friday</t>
  </si>
  <si>
    <t>Saturday</t>
  </si>
  <si>
    <t>Total used for calculating %</t>
  </si>
  <si>
    <t>% Sunday</t>
  </si>
  <si>
    <t>% Monday</t>
  </si>
  <si>
    <t>% Tuesday</t>
  </si>
  <si>
    <t>% Wednesday</t>
  </si>
  <si>
    <t>% Thursday</t>
  </si>
  <si>
    <t>% Friday</t>
  </si>
  <si>
    <t>% Saturday</t>
  </si>
  <si>
    <t xml:space="preserve">Time of Day </t>
  </si>
  <si>
    <t>7:00 am - 11:00 am</t>
  </si>
  <si>
    <t>7:00 am - 11:00 am Block A</t>
  </si>
  <si>
    <t>11:00 am - 3:00 pm</t>
  </si>
  <si>
    <t>11:00 am - 3:00 pm Block B</t>
  </si>
  <si>
    <t>3:00 pm - 7:00 pm</t>
  </si>
  <si>
    <t>3:00 pm - 7:00 pm Block C</t>
  </si>
  <si>
    <t xml:space="preserve">7:00 pm - 11:00 pm </t>
  </si>
  <si>
    <t>7:00 pm - 11:00 pm  Block D</t>
  </si>
  <si>
    <t>11:00 pm - 3:00 am</t>
  </si>
  <si>
    <t>11:00 pm - 3:00 am Block E</t>
  </si>
  <si>
    <t>3:00 am - 7:00 am</t>
  </si>
  <si>
    <t>3:00 am - 7:00 am Block F</t>
  </si>
  <si>
    <t>Race - White</t>
  </si>
  <si>
    <t>W</t>
  </si>
  <si>
    <t>Race - Black</t>
  </si>
  <si>
    <t>B</t>
  </si>
  <si>
    <t>Race - Asian</t>
  </si>
  <si>
    <t>A</t>
  </si>
  <si>
    <t>Race - Hispanic</t>
  </si>
  <si>
    <t>H</t>
  </si>
  <si>
    <t>Race -Other</t>
  </si>
  <si>
    <t>O</t>
  </si>
  <si>
    <t>% Race - W</t>
  </si>
  <si>
    <t>% Race - B</t>
  </si>
  <si>
    <t>% Race - A</t>
  </si>
  <si>
    <t>% Race - H</t>
  </si>
  <si>
    <t>% Race -O</t>
  </si>
  <si>
    <t>Male</t>
  </si>
  <si>
    <t>M</t>
  </si>
  <si>
    <t>Female</t>
  </si>
  <si>
    <t>F</t>
  </si>
  <si>
    <t>Other</t>
  </si>
  <si>
    <t>% Male</t>
  </si>
  <si>
    <t xml:space="preserve">% Female </t>
  </si>
  <si>
    <t>%Other</t>
  </si>
  <si>
    <t>Age Demographics</t>
  </si>
  <si>
    <t>0 - 12</t>
  </si>
  <si>
    <t>13 - 17</t>
  </si>
  <si>
    <t>18 - 25</t>
  </si>
  <si>
    <t>26 - 40</t>
  </si>
  <si>
    <t>41 - 60</t>
  </si>
  <si>
    <t>61 - 80</t>
  </si>
  <si>
    <t>81 - 90+</t>
  </si>
  <si>
    <t>Veteran - Yes</t>
  </si>
  <si>
    <t>Y</t>
  </si>
  <si>
    <t>N</t>
  </si>
  <si>
    <t>Unknown</t>
  </si>
  <si>
    <t>Homeless - Yes</t>
  </si>
  <si>
    <t>Alachua</t>
  </si>
  <si>
    <t>Archer</t>
  </si>
  <si>
    <t>Clay County</t>
  </si>
  <si>
    <t>Gainesville</t>
  </si>
  <si>
    <t>Hawthorne</t>
  </si>
  <si>
    <t>High Springs</t>
  </si>
  <si>
    <t>Jacksonville</t>
  </si>
  <si>
    <t>Jonesville</t>
  </si>
  <si>
    <t>Lacrosse</t>
  </si>
  <si>
    <t>Lochloosa</t>
  </si>
  <si>
    <t>Micanopy</t>
  </si>
  <si>
    <t>Monteocha</t>
  </si>
  <si>
    <t>Newberry</t>
  </si>
  <si>
    <t>Orange Heights</t>
  </si>
  <si>
    <t>Waldo</t>
  </si>
  <si>
    <t>Location of Engagement</t>
  </si>
  <si>
    <t>Home</t>
  </si>
  <si>
    <t>Community Location</t>
  </si>
  <si>
    <t>Satellite Office</t>
  </si>
  <si>
    <t>NA</t>
  </si>
  <si>
    <t>Anxiety Disorders</t>
  </si>
  <si>
    <t>Bipolar and Related Disorders</t>
  </si>
  <si>
    <t>Depressive Disorders</t>
  </si>
  <si>
    <t>Dissociative Disorders</t>
  </si>
  <si>
    <t>Obsessive-Compulsive &amp; Related Disorders</t>
  </si>
  <si>
    <t>Personality Disorders</t>
  </si>
  <si>
    <t>Schizophrenia Spectrum &amp; Other Psychotic Disorders</t>
  </si>
  <si>
    <t>Somatic Symptom&amp; Related Disorders</t>
  </si>
  <si>
    <t>Somatic Symptom &amp; Related Disorders</t>
  </si>
  <si>
    <t>Substance Use</t>
  </si>
  <si>
    <t>Trauma Disorders</t>
  </si>
  <si>
    <t>Unspecified</t>
  </si>
  <si>
    <t>Co-Occurring - Yes</t>
  </si>
  <si>
    <t>Currently in treatment - Yes</t>
  </si>
  <si>
    <t>Diverted from Jail</t>
  </si>
  <si>
    <t>Diverted from BA/MA</t>
  </si>
  <si>
    <t>BA/Voluntary</t>
  </si>
  <si>
    <t>N/A</t>
  </si>
  <si>
    <t>BA / MA (LEO)</t>
  </si>
  <si>
    <t>Medical</t>
  </si>
  <si>
    <t>Voluntary</t>
  </si>
  <si>
    <t>Appointment Scheduled with Referral Source (Y/N)</t>
  </si>
  <si>
    <r>
      <t xml:space="preserve">Defnitions:   </t>
    </r>
    <r>
      <rPr>
        <sz val="11"/>
        <color theme="1"/>
        <rFont val="Calibri"/>
        <family val="2"/>
        <scheme val="minor"/>
      </rPr>
      <t xml:space="preserve">Please the following definitions when considering diversions.                       </t>
    </r>
    <r>
      <rPr>
        <b/>
        <sz val="11"/>
        <color theme="1"/>
        <rFont val="Calibri"/>
        <family val="2"/>
        <scheme val="minor"/>
      </rPr>
      <t xml:space="preserve">                                                                                                                                                                                                                                                                                                                                                       </t>
    </r>
  </si>
  <si>
    <r>
      <rPr>
        <b/>
        <sz val="11"/>
        <color theme="1"/>
        <rFont val="Calibri"/>
        <family val="2"/>
        <scheme val="minor"/>
      </rPr>
      <t>Baker Act Diversion</t>
    </r>
    <r>
      <rPr>
        <sz val="11"/>
        <color theme="1"/>
        <rFont val="Calibri"/>
        <family val="2"/>
        <scheme val="minor"/>
      </rPr>
      <t xml:space="preserve"> - If the person meets Baker Act criteria, but b/c of the interaction with the CoResponder team appropriate services can be provided and the individual can be safely diverted that meets the criteria for diversion. Example: someone vocalizes suicidal ideation but has no plan or means. If the CoR team can safety plan, deescalate, refer to services and avoid a Baker Act, that meets the definition of a diversion. They mentioned any other officer would immediately Baker Act b/c they have no means of deescalating or providing any clinical support/service. </t>
    </r>
  </si>
  <si>
    <r>
      <rPr>
        <b/>
        <sz val="11"/>
        <color theme="1"/>
        <rFont val="Calibri"/>
        <family val="2"/>
        <scheme val="minor"/>
      </rPr>
      <t>Jail Diversion</t>
    </r>
    <r>
      <rPr>
        <sz val="11"/>
        <color theme="1"/>
        <rFont val="Calibri"/>
        <family val="2"/>
        <scheme val="minor"/>
      </rPr>
      <t xml:space="preserve"> - If the person has committed a crime, but b/c of the interaction with the CoResponder team the individual can be diverted to a receiving facility or connected to other appropriate services, that meets the definition of diversion. Examples: person could be arrested for an open container but was provided with referral and follow up for SA services, taken to detox, etc. OR An individual could be arrested for simple battery as a result of hallucinations but is diverted to a Baker Act instead. Both meet the definition of jail diversion.</t>
    </r>
  </si>
  <si>
    <t>Please insure the various fields being tracked sum to the total of contacts reported for that month. For example: male/female should sum to the total contacts, homeless (y/n) should sum to the total contacts for the month, etc</t>
  </si>
  <si>
    <t xml:space="preserve">Please submit the entire template each month so the statistics tab totals the entire fiscal year to date. </t>
  </si>
  <si>
    <t>Please use the statistics &amp; lists tab to create referral lists specific to your area. You can edit the existing lists to better fit your area.</t>
  </si>
  <si>
    <t>Please use the statistics &amp; lists tab to edit final call type lists if needed. You can edit the existing lists to better fit your area.</t>
  </si>
  <si>
    <r>
      <t xml:space="preserve">Column Q - Please specify if the event being reported was in </t>
    </r>
    <r>
      <rPr>
        <b/>
        <sz val="11"/>
        <color theme="1"/>
        <rFont val="Calibri"/>
        <family val="2"/>
        <scheme val="minor"/>
      </rPr>
      <t>response</t>
    </r>
    <r>
      <rPr>
        <sz val="11"/>
        <color theme="1"/>
        <rFont val="Calibri"/>
        <family val="2"/>
        <scheme val="minor"/>
      </rPr>
      <t xml:space="preserve"> to a call for service or if the team reporting the event was conducting </t>
    </r>
    <r>
      <rPr>
        <b/>
        <sz val="11"/>
        <color theme="1"/>
        <rFont val="Calibri"/>
        <family val="2"/>
        <scheme val="minor"/>
      </rPr>
      <t>outreach</t>
    </r>
    <r>
      <rPr>
        <sz val="11"/>
        <color theme="1"/>
        <rFont val="Calibri"/>
        <family val="2"/>
        <scheme val="minor"/>
      </rPr>
      <t xml:space="preserve"> to individuals they encounter in need.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</si>
</sst>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8" x14ac:knownFonts="1">
    <font>
      <sz val="11"/>
      <color theme="1"/>
      <name val="Calibri"/>
      <family val="2"/>
      <scheme val="minor"/>
    </font>
    <font>
      <b/>
      <sz val="11"/>
      <color theme="1"/>
      <name val="Calibri"/>
      <family val="2"/>
      <scheme val="minor"/>
    </font>
    <font>
      <b/>
      <u/>
      <sz val="11"/>
      <color theme="1"/>
      <name val="Calibri"/>
      <family val="2"/>
      <scheme val="minor"/>
    </font>
    <font>
      <b/>
      <i/>
      <u/>
      <sz val="10"/>
      <color theme="1"/>
      <name val="Calibri"/>
      <family val="2"/>
      <scheme val="minor"/>
    </font>
    <font>
      <i/>
      <sz val="11"/>
      <color theme="1"/>
      <name val="Calibri"/>
      <family val="2"/>
      <scheme val="minor"/>
    </font>
    <font>
      <sz val="10"/>
      <color theme="1"/>
      <name val="Calibri"/>
      <family val="2"/>
      <scheme val="minor"/>
    </font>
    <font>
      <sz val="11"/>
      <color theme="1"/>
      <name val="Calibri"/>
      <family val="2"/>
      <scheme val="minor"/>
    </font>
    <font>
      <b/>
      <sz val="11"/>
      <color rgb="FFC0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CCFF"/>
        <bgColor indexed="64"/>
      </patternFill>
    </fill>
    <fill>
      <patternFill patternType="solid">
        <fgColor theme="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87">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xf numFmtId="0" fontId="0" fillId="3" borderId="1" xfId="0" applyFill="1" applyBorder="1"/>
    <xf numFmtId="0" fontId="0" fillId="6" borderId="1" xfId="0" applyFill="1" applyBorder="1"/>
    <xf numFmtId="14" fontId="0" fillId="3" borderId="1" xfId="0" applyNumberFormat="1" applyFill="1" applyBorder="1"/>
    <xf numFmtId="0" fontId="0" fillId="2" borderId="1" xfId="0" applyFill="1" applyBorder="1"/>
    <xf numFmtId="0" fontId="0" fillId="5" borderId="1" xfId="0" applyFill="1" applyBorder="1"/>
    <xf numFmtId="0" fontId="1" fillId="7" borderId="1" xfId="0" applyFont="1" applyFill="1" applyBorder="1"/>
    <xf numFmtId="0" fontId="0" fillId="7" borderId="1" xfId="0" applyFill="1" applyBorder="1"/>
    <xf numFmtId="0" fontId="1" fillId="0" borderId="1"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xf>
    <xf numFmtId="0" fontId="3" fillId="0" borderId="1" xfId="0" applyFont="1" applyBorder="1"/>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6" borderId="1" xfId="0" applyFill="1" applyBorder="1" applyAlignment="1">
      <alignment horizontal="left"/>
    </xf>
    <xf numFmtId="0" fontId="4" fillId="6" borderId="1" xfId="0" applyFont="1" applyFill="1" applyBorder="1" applyAlignment="1">
      <alignment horizontal="right"/>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0" fillId="4" borderId="1" xfId="0" applyFill="1" applyBorder="1"/>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0" fillId="8" borderId="1" xfId="0" applyFill="1" applyBorder="1"/>
    <xf numFmtId="0" fontId="0" fillId="8" borderId="1" xfId="0" applyFill="1" applyBorder="1" applyAlignment="1">
      <alignment horizontal="center" vertical="top"/>
    </xf>
    <xf numFmtId="0" fontId="1" fillId="9" borderId="1" xfId="0" applyFont="1" applyFill="1" applyBorder="1" applyAlignment="1">
      <alignment horizontal="center" vertical="center"/>
    </xf>
    <xf numFmtId="0" fontId="0" fillId="9" borderId="1" xfId="0" applyFill="1" applyBorder="1"/>
    <xf numFmtId="0" fontId="2" fillId="0" borderId="1" xfId="0" applyFont="1" applyBorder="1" applyAlignment="1">
      <alignment horizontal="left" vertical="top"/>
    </xf>
    <xf numFmtId="1" fontId="1" fillId="0" borderId="1" xfId="0" applyNumberFormat="1" applyFont="1" applyBorder="1" applyAlignment="1">
      <alignment horizontal="center" vertical="center"/>
    </xf>
    <xf numFmtId="1" fontId="0" fillId="3" borderId="1" xfId="0" applyNumberFormat="1" applyFill="1" applyBorder="1"/>
    <xf numFmtId="1" fontId="0" fillId="7" borderId="1" xfId="0" applyNumberFormat="1" applyFill="1" applyBorder="1"/>
    <xf numFmtId="1" fontId="0" fillId="6" borderId="1" xfId="0" applyNumberFormat="1" applyFill="1" applyBorder="1"/>
    <xf numFmtId="1" fontId="0" fillId="0" borderId="1" xfId="0" applyNumberFormat="1" applyBorder="1"/>
    <xf numFmtId="164" fontId="1" fillId="0" borderId="1" xfId="0" applyNumberFormat="1" applyFont="1" applyBorder="1" applyAlignment="1">
      <alignment horizontal="center" vertical="center" wrapText="1"/>
    </xf>
    <xf numFmtId="164" fontId="0" fillId="3" borderId="1" xfId="0" applyNumberFormat="1" applyFill="1" applyBorder="1"/>
    <xf numFmtId="164" fontId="0" fillId="0" borderId="1" xfId="0" applyNumberFormat="1" applyBorder="1"/>
    <xf numFmtId="164" fontId="0" fillId="7" borderId="1" xfId="0" applyNumberFormat="1" applyFill="1" applyBorder="1"/>
    <xf numFmtId="164" fontId="0" fillId="6" borderId="1" xfId="0" applyNumberFormat="1" applyFill="1" applyBorder="1"/>
    <xf numFmtId="0" fontId="0" fillId="10" borderId="1" xfId="0" applyFill="1" applyBorder="1"/>
    <xf numFmtId="14" fontId="0" fillId="10" borderId="1" xfId="0" applyNumberFormat="1" applyFill="1" applyBorder="1"/>
    <xf numFmtId="14" fontId="0" fillId="2" borderId="1" xfId="0" applyNumberFormat="1" applyFill="1" applyBorder="1"/>
    <xf numFmtId="1" fontId="0" fillId="5" borderId="1" xfId="0" applyNumberFormat="1" applyFill="1" applyBorder="1"/>
    <xf numFmtId="1" fontId="0" fillId="4" borderId="1" xfId="0" applyNumberFormat="1" applyFill="1" applyBorder="1"/>
    <xf numFmtId="0" fontId="0" fillId="6" borderId="1" xfId="0" applyFill="1" applyBorder="1" applyAlignment="1">
      <alignment horizontal="right"/>
    </xf>
    <xf numFmtId="1" fontId="0" fillId="8" borderId="1" xfId="0" applyNumberFormat="1" applyFill="1" applyBorder="1"/>
    <xf numFmtId="0" fontId="0" fillId="8" borderId="1" xfId="0" applyFill="1" applyBorder="1" applyAlignment="1">
      <alignment horizontal="right" vertical="top"/>
    </xf>
    <xf numFmtId="1" fontId="0" fillId="9" borderId="1" xfId="0" applyNumberFormat="1" applyFill="1" applyBorder="1"/>
    <xf numFmtId="0" fontId="1" fillId="11" borderId="0" xfId="0" applyFont="1" applyFill="1"/>
    <xf numFmtId="0" fontId="0" fillId="11" borderId="0" xfId="0" applyFill="1"/>
    <xf numFmtId="0" fontId="1" fillId="2" borderId="1" xfId="0" applyFont="1" applyFill="1" applyBorder="1" applyAlignment="1">
      <alignment horizontal="center" vertical="center" wrapText="1"/>
    </xf>
    <xf numFmtId="0" fontId="1" fillId="12" borderId="1" xfId="0" applyFont="1" applyFill="1" applyBorder="1" applyAlignment="1">
      <alignment horizontal="center"/>
    </xf>
    <xf numFmtId="0" fontId="0" fillId="12" borderId="1" xfId="0" applyFill="1" applyBorder="1" applyAlignment="1">
      <alignment horizontal="center"/>
    </xf>
    <xf numFmtId="0" fontId="0" fillId="12" borderId="1" xfId="0" applyFill="1" applyBorder="1"/>
    <xf numFmtId="0" fontId="0" fillId="12" borderId="1" xfId="0" applyFill="1" applyBorder="1" applyAlignment="1">
      <alignment horizontal="right" vertical="top"/>
    </xf>
    <xf numFmtId="0" fontId="1" fillId="12" borderId="1" xfId="0" applyFont="1" applyFill="1" applyBorder="1" applyAlignment="1">
      <alignment horizontal="center" vertical="center"/>
    </xf>
    <xf numFmtId="1" fontId="0" fillId="12" borderId="1" xfId="0" applyNumberFormat="1" applyFill="1" applyBorder="1"/>
    <xf numFmtId="0" fontId="1" fillId="12" borderId="1" xfId="0" applyFont="1" applyFill="1" applyBorder="1" applyAlignment="1">
      <alignment horizontal="left" vertical="top"/>
    </xf>
    <xf numFmtId="0" fontId="0" fillId="12" borderId="1" xfId="0" applyFill="1" applyBorder="1" applyAlignment="1">
      <alignment horizontal="left" vertical="top"/>
    </xf>
    <xf numFmtId="0" fontId="5" fillId="12" borderId="1" xfId="0" applyFont="1" applyFill="1" applyBorder="1"/>
    <xf numFmtId="0" fontId="1" fillId="2" borderId="1" xfId="0" applyFont="1" applyFill="1" applyBorder="1" applyAlignment="1">
      <alignment horizontal="center"/>
    </xf>
    <xf numFmtId="0" fontId="0" fillId="2" borderId="1" xfId="0" applyFill="1" applyBorder="1" applyAlignment="1">
      <alignment horizontal="right" vertical="top"/>
    </xf>
    <xf numFmtId="0" fontId="3" fillId="13" borderId="1" xfId="0" applyFont="1" applyFill="1" applyBorder="1"/>
    <xf numFmtId="0" fontId="1" fillId="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0" fillId="12" borderId="1" xfId="1" applyNumberFormat="1" applyFont="1" applyFill="1" applyBorder="1"/>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8" borderId="2"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0" fillId="4" borderId="0" xfId="0" applyFill="1" applyAlignment="1">
      <alignment horizontal="left" wrapText="1"/>
    </xf>
    <xf numFmtId="0" fontId="0" fillId="11" borderId="0" xfId="0" applyFill="1" applyAlignment="1">
      <alignment horizontal="center" wrapText="1"/>
    </xf>
    <xf numFmtId="0" fontId="0" fillId="11" borderId="0" xfId="0" applyFill="1" applyAlignment="1">
      <alignment horizontal="center"/>
    </xf>
  </cellXfs>
  <cellStyles count="2">
    <cellStyle name="Normal" xfId="0" builtinId="0"/>
    <cellStyle name="Percent" xfId="1" builtinId="5"/>
  </cellStyles>
  <dxfs count="34">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31ED-36D6-4B7C-AC07-017BF40B91F6}">
  <dimension ref="A1:AG216"/>
  <sheetViews>
    <sheetView zoomScaleNormal="100" workbookViewId="0">
      <pane ySplit="1" topLeftCell="A2" activePane="bottomLeft" state="frozen"/>
      <selection activeCell="E1" sqref="E1"/>
      <selection pane="bottomLeft" activeCell="B4" sqref="B4"/>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135" x14ac:dyDescent="0.25">
      <c r="A1" s="1" t="s">
        <v>0</v>
      </c>
      <c r="B1" s="69" t="s">
        <v>1</v>
      </c>
      <c r="C1" s="69" t="s">
        <v>2</v>
      </c>
      <c r="D1" s="1" t="s">
        <v>3</v>
      </c>
      <c r="E1" s="55" t="s">
        <v>4</v>
      </c>
      <c r="F1" s="2" t="s">
        <v>5</v>
      </c>
      <c r="G1" s="2" t="s">
        <v>6</v>
      </c>
      <c r="H1" s="2" t="s">
        <v>7</v>
      </c>
      <c r="I1" s="2" t="s">
        <v>8</v>
      </c>
      <c r="J1" s="1" t="s">
        <v>9</v>
      </c>
      <c r="K1" s="34" t="s">
        <v>10</v>
      </c>
      <c r="L1" s="1" t="s">
        <v>11</v>
      </c>
      <c r="M1" s="1" t="s">
        <v>12</v>
      </c>
      <c r="N1" s="70" t="s">
        <v>13</v>
      </c>
      <c r="O1" s="2" t="s">
        <v>14</v>
      </c>
      <c r="P1" s="39" t="s">
        <v>15</v>
      </c>
      <c r="Q1" s="2" t="s">
        <v>16</v>
      </c>
      <c r="R1" s="2" t="s">
        <v>17</v>
      </c>
      <c r="S1" s="2" t="s">
        <v>18</v>
      </c>
      <c r="T1" s="2" t="s">
        <v>19</v>
      </c>
      <c r="U1" s="2" t="s">
        <v>20</v>
      </c>
      <c r="V1" s="2" t="s">
        <v>21</v>
      </c>
      <c r="W1" s="2" t="s">
        <v>22</v>
      </c>
      <c r="X1" s="70" t="s">
        <v>23</v>
      </c>
      <c r="Y1" s="70" t="s">
        <v>24</v>
      </c>
      <c r="Z1" s="70" t="s">
        <v>25</v>
      </c>
      <c r="AA1" s="55" t="s">
        <v>26</v>
      </c>
      <c r="AB1" s="55" t="s">
        <v>27</v>
      </c>
      <c r="AC1" s="55" t="s">
        <v>28</v>
      </c>
      <c r="AD1" s="55" t="s">
        <v>29</v>
      </c>
      <c r="AE1" s="55" t="s">
        <v>30</v>
      </c>
      <c r="AF1" s="55" t="s">
        <v>31</v>
      </c>
      <c r="AG1" s="2" t="s">
        <v>32</v>
      </c>
    </row>
    <row r="2" spans="1:33" s="44" customFormat="1" x14ac:dyDescent="0.25">
      <c r="A2" s="45"/>
      <c r="F2" s="4" t="str">
        <f t="shared" ref="F2:F62" si="0">CONCATENATE(G2," , ",H2)</f>
        <v xml:space="preserve"> , </v>
      </c>
      <c r="I2" s="45"/>
      <c r="J2" s="45"/>
      <c r="K2" s="35">
        <f t="shared" ref="K2:K61" ca="1" si="1">DATEDIF(J2,TODAY(),"y")</f>
        <v>123</v>
      </c>
      <c r="P2" s="40"/>
      <c r="X2" s="7"/>
      <c r="AA2" s="7"/>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7" customFormat="1" ht="15.75" customHeight="1" x14ac:dyDescent="0.25">
      <c r="A5" s="46"/>
      <c r="F5" s="4" t="str">
        <f t="shared" si="0"/>
        <v xml:space="preserve"> , </v>
      </c>
      <c r="I5" s="46"/>
      <c r="J5" s="46"/>
      <c r="K5" s="35">
        <f t="shared" ca="1" si="1"/>
        <v>123</v>
      </c>
      <c r="P5" s="40"/>
    </row>
    <row r="6" spans="1:33" s="44" customFormat="1" x14ac:dyDescent="0.25">
      <c r="A6" s="45"/>
      <c r="F6" s="4" t="str">
        <f>CONCATENATE(G6," , ",H6)</f>
        <v xml:space="preserve"> , </v>
      </c>
      <c r="I6" s="45"/>
      <c r="J6" s="45"/>
      <c r="K6" s="35">
        <f ca="1">DATEDIF(J6,TODAY(),"y")</f>
        <v>123</v>
      </c>
      <c r="P6" s="40"/>
      <c r="X6" s="7"/>
      <c r="AA6" s="7"/>
    </row>
    <row r="7" spans="1:33" s="7" customFormat="1" x14ac:dyDescent="0.25">
      <c r="A7" s="46"/>
      <c r="F7" s="4" t="str">
        <f t="shared" si="0"/>
        <v xml:space="preserve"> , </v>
      </c>
      <c r="I7" s="46"/>
      <c r="J7" s="46"/>
      <c r="K7" s="35">
        <f t="shared" ca="1" si="1"/>
        <v>123</v>
      </c>
      <c r="P7" s="40"/>
    </row>
    <row r="8" spans="1:33" s="44" customFormat="1" x14ac:dyDescent="0.25">
      <c r="D8" s="44">
        <f t="shared" ref="D8:D39" si="2">COUNTIF($F$2:$F$196,F9)</f>
        <v>195</v>
      </c>
      <c r="F8" s="4" t="str">
        <f t="shared" si="0"/>
        <v xml:space="preserve"> , </v>
      </c>
      <c r="I8" s="45">
        <f t="shared" ref="I8:I62" ca="1" si="3">TODAY()</f>
        <v>45134</v>
      </c>
      <c r="K8" s="35">
        <f t="shared" ca="1" si="1"/>
        <v>123</v>
      </c>
      <c r="P8" s="40" t="str">
        <f>IFERROR(IF(OR(#REF!="Outreach",#REF!=""),"",#REF!),"")</f>
        <v/>
      </c>
      <c r="X8" s="7"/>
      <c r="AA8" s="7"/>
    </row>
    <row r="9" spans="1:33" s="7" customFormat="1" x14ac:dyDescent="0.25">
      <c r="D9" s="7">
        <f t="shared" si="2"/>
        <v>195</v>
      </c>
      <c r="F9" s="4" t="str">
        <f t="shared" si="0"/>
        <v xml:space="preserve"> , </v>
      </c>
      <c r="I9" s="46">
        <f t="shared" ca="1" si="3"/>
        <v>45134</v>
      </c>
      <c r="K9" s="35">
        <f t="shared" ca="1" si="1"/>
        <v>123</v>
      </c>
      <c r="P9" s="40" t="str">
        <f>IFERROR(IF(OR(#REF!="Outreach",#REF!=""),"",#REF!),"")</f>
        <v/>
      </c>
    </row>
    <row r="10" spans="1:33" s="44" customFormat="1" x14ac:dyDescent="0.25">
      <c r="D10" s="44">
        <f t="shared" si="2"/>
        <v>195</v>
      </c>
      <c r="F10" s="4" t="str">
        <f t="shared" si="0"/>
        <v xml:space="preserve"> , </v>
      </c>
      <c r="I10" s="45">
        <f t="shared" ca="1" si="3"/>
        <v>45134</v>
      </c>
      <c r="K10" s="35">
        <f t="shared" ca="1" si="1"/>
        <v>123</v>
      </c>
      <c r="P10" s="40" t="str">
        <f>IFERROR(IF(OR(#REF!="Outreach",#REF!=""),"",#REF!),"")</f>
        <v/>
      </c>
      <c r="X10" s="7"/>
      <c r="AA10" s="7"/>
    </row>
    <row r="11" spans="1:33" s="7" customFormat="1" x14ac:dyDescent="0.25">
      <c r="D11" s="7">
        <f t="shared" si="2"/>
        <v>195</v>
      </c>
      <c r="F11" s="4" t="str">
        <f t="shared" si="0"/>
        <v xml:space="preserve"> , </v>
      </c>
      <c r="I11" s="46">
        <f t="shared" ca="1" si="3"/>
        <v>45134</v>
      </c>
      <c r="K11" s="35">
        <f t="shared" ca="1" si="1"/>
        <v>123</v>
      </c>
      <c r="P11" s="40" t="str">
        <f>IFERROR(IF(OR(#REF!="Outreach",#REF!=""),"",#REF!),"")</f>
        <v/>
      </c>
    </row>
    <row r="12" spans="1:33" s="4" customFormat="1" x14ac:dyDescent="0.25">
      <c r="D12" s="44">
        <f t="shared" si="2"/>
        <v>195</v>
      </c>
      <c r="F12" s="4" t="str">
        <f t="shared" si="0"/>
        <v xml:space="preserve"> , </v>
      </c>
      <c r="I12" s="6">
        <f t="shared" ca="1" si="3"/>
        <v>45134</v>
      </c>
      <c r="K12" s="35">
        <f t="shared" ca="1" si="1"/>
        <v>123</v>
      </c>
      <c r="P12" s="40" t="str">
        <f>IFERROR(IF(OR(#REF!="Outreach",#REF!=""),"",#REF!),"")</f>
        <v/>
      </c>
      <c r="X12" s="7"/>
      <c r="AA12" s="7"/>
    </row>
    <row r="13" spans="1:33" s="7" customFormat="1" x14ac:dyDescent="0.25">
      <c r="D13" s="7">
        <f t="shared" si="2"/>
        <v>195</v>
      </c>
      <c r="F13" s="4" t="str">
        <f t="shared" si="0"/>
        <v xml:space="preserve"> , </v>
      </c>
      <c r="I13" s="46">
        <f t="shared" ca="1" si="3"/>
        <v>45134</v>
      </c>
      <c r="K13" s="35">
        <f t="shared" ca="1" si="1"/>
        <v>123</v>
      </c>
      <c r="P13" s="40" t="str">
        <f>IFERROR(IF(OR(#REF!="Outreach",#REF!=""),"",#REF!),"")</f>
        <v/>
      </c>
    </row>
    <row r="14" spans="1:33" s="4" customFormat="1" x14ac:dyDescent="0.25">
      <c r="D14" s="44">
        <f t="shared" si="2"/>
        <v>195</v>
      </c>
      <c r="F14" s="4" t="str">
        <f t="shared" si="0"/>
        <v xml:space="preserve"> , </v>
      </c>
      <c r="I14" s="6">
        <f t="shared" ca="1" si="3"/>
        <v>45134</v>
      </c>
      <c r="K14" s="35">
        <f t="shared" ca="1" si="1"/>
        <v>123</v>
      </c>
      <c r="P14" s="40" t="str">
        <f>IFERROR(IF(OR(#REF!="Outreach",#REF!=""),"",#REF!),"")</f>
        <v/>
      </c>
      <c r="X14" s="7"/>
      <c r="AA14" s="7"/>
    </row>
    <row r="15" spans="1:33" s="7" customFormat="1" x14ac:dyDescent="0.25">
      <c r="D15" s="44">
        <f t="shared" si="2"/>
        <v>195</v>
      </c>
      <c r="F15" s="4" t="str">
        <f t="shared" si="0"/>
        <v xml:space="preserve"> , </v>
      </c>
      <c r="I15" s="46">
        <f t="shared" ca="1" si="3"/>
        <v>45134</v>
      </c>
      <c r="K15" s="35">
        <f t="shared" ca="1" si="1"/>
        <v>123</v>
      </c>
      <c r="P15" s="40" t="str">
        <f>IFERROR(IF(OR(#REF!="Outreach",#REF!=""),"",#REF!),"")</f>
        <v/>
      </c>
    </row>
    <row r="16" spans="1:33" s="4" customFormat="1" x14ac:dyDescent="0.25">
      <c r="D16" s="44">
        <f t="shared" si="2"/>
        <v>195</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195</v>
      </c>
      <c r="F17" s="4" t="str">
        <f t="shared" si="0"/>
        <v xml:space="preserve"> , </v>
      </c>
      <c r="I17" s="46">
        <f t="shared" ca="1" si="3"/>
        <v>45134</v>
      </c>
      <c r="K17" s="35">
        <f t="shared" ca="1" si="1"/>
        <v>123</v>
      </c>
      <c r="P17" s="40" t="str">
        <f>IFERROR(IF(OR(#REF!="Outreach",#REF!=""),"",#REF!),"")</f>
        <v/>
      </c>
    </row>
    <row r="18" spans="4:27" s="4" customFormat="1" x14ac:dyDescent="0.25">
      <c r="D18" s="44">
        <f t="shared" si="2"/>
        <v>195</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195</v>
      </c>
      <c r="F19" s="4" t="str">
        <f t="shared" si="0"/>
        <v xml:space="preserve"> , </v>
      </c>
      <c r="I19" s="46">
        <f t="shared" ca="1" si="3"/>
        <v>45134</v>
      </c>
      <c r="K19" s="35">
        <f t="shared" ca="1" si="1"/>
        <v>123</v>
      </c>
      <c r="P19" s="40" t="str">
        <f>IFERROR(IF(OR(#REF!="Outreach",#REF!=""),"",#REF!),"")</f>
        <v/>
      </c>
    </row>
    <row r="20" spans="4:27" s="4" customFormat="1" x14ac:dyDescent="0.25">
      <c r="D20" s="44">
        <f t="shared" si="2"/>
        <v>195</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195</v>
      </c>
      <c r="F21" s="4" t="str">
        <f t="shared" si="0"/>
        <v xml:space="preserve"> , </v>
      </c>
      <c r="I21" s="46">
        <f t="shared" ca="1" si="3"/>
        <v>45134</v>
      </c>
      <c r="K21" s="35">
        <f t="shared" ca="1" si="1"/>
        <v>123</v>
      </c>
      <c r="P21" s="40" t="str">
        <f>IFERROR(IF(OR(#REF!="Outreach",#REF!=""),"",#REF!),"")</f>
        <v/>
      </c>
    </row>
    <row r="22" spans="4:27" s="4" customFormat="1" x14ac:dyDescent="0.25">
      <c r="D22" s="44">
        <f t="shared" si="2"/>
        <v>195</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195</v>
      </c>
      <c r="F23" s="4" t="str">
        <f t="shared" si="0"/>
        <v xml:space="preserve"> , </v>
      </c>
      <c r="I23" s="46">
        <f t="shared" ca="1" si="3"/>
        <v>45134</v>
      </c>
      <c r="K23" s="35">
        <f t="shared" ca="1" si="1"/>
        <v>123</v>
      </c>
      <c r="P23" s="40" t="str">
        <f>IFERROR(IF(OR(#REF!="Outreach",#REF!=""),"",#REF!),"")</f>
        <v/>
      </c>
    </row>
    <row r="24" spans="4:27" s="4" customFormat="1" x14ac:dyDescent="0.25">
      <c r="D24" s="44">
        <f t="shared" si="2"/>
        <v>195</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195</v>
      </c>
      <c r="F25" s="4" t="str">
        <f t="shared" si="0"/>
        <v xml:space="preserve"> , </v>
      </c>
      <c r="I25" s="46">
        <f t="shared" ca="1" si="3"/>
        <v>45134</v>
      </c>
      <c r="K25" s="35">
        <f t="shared" ca="1" si="1"/>
        <v>123</v>
      </c>
      <c r="P25" s="40" t="str">
        <f>IFERROR(IF(OR(#REF!="Outreach",#REF!=""),"",#REF!),"")</f>
        <v/>
      </c>
    </row>
    <row r="26" spans="4:27" s="4" customFormat="1" x14ac:dyDescent="0.25">
      <c r="D26" s="44">
        <f t="shared" si="2"/>
        <v>195</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195</v>
      </c>
      <c r="F27" s="4" t="str">
        <f t="shared" si="0"/>
        <v xml:space="preserve"> , </v>
      </c>
      <c r="I27" s="46">
        <f ca="1">TODAY()</f>
        <v>45134</v>
      </c>
      <c r="K27" s="35">
        <f t="shared" ca="1" si="1"/>
        <v>123</v>
      </c>
      <c r="P27" s="40" t="str">
        <f>IFERROR(IF(OR(#REF!="Outreach",#REF!=""),"",#REF!),"")</f>
        <v/>
      </c>
    </row>
    <row r="28" spans="4:27" s="4" customFormat="1" x14ac:dyDescent="0.25">
      <c r="D28" s="44">
        <f t="shared" si="2"/>
        <v>195</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195</v>
      </c>
      <c r="F29" s="4" t="str">
        <f t="shared" si="0"/>
        <v xml:space="preserve"> , </v>
      </c>
      <c r="I29" s="46">
        <f t="shared" ca="1" si="3"/>
        <v>45134</v>
      </c>
      <c r="K29" s="35">
        <f t="shared" ca="1" si="1"/>
        <v>123</v>
      </c>
      <c r="P29" s="40" t="str">
        <f>IFERROR(IF(OR(#REF!="Outreach",#REF!=""),"",#REF!),"")</f>
        <v/>
      </c>
    </row>
    <row r="30" spans="4:27" s="4" customFormat="1" x14ac:dyDescent="0.25">
      <c r="D30" s="44">
        <f t="shared" si="2"/>
        <v>195</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195</v>
      </c>
      <c r="F31" s="4" t="str">
        <f t="shared" si="0"/>
        <v xml:space="preserve"> , </v>
      </c>
      <c r="I31" s="46">
        <f t="shared" ca="1" si="3"/>
        <v>45134</v>
      </c>
      <c r="K31" s="35">
        <f t="shared" ca="1" si="1"/>
        <v>123</v>
      </c>
      <c r="P31" s="40" t="str">
        <f>IFERROR(IF(OR(#REF!="Outreach",#REF!=""),"",#REF!),"")</f>
        <v/>
      </c>
    </row>
    <row r="32" spans="4:27" s="4" customFormat="1" x14ac:dyDescent="0.25">
      <c r="D32" s="44">
        <f t="shared" si="2"/>
        <v>195</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195</v>
      </c>
      <c r="F33" s="4" t="str">
        <f t="shared" si="0"/>
        <v xml:space="preserve"> , </v>
      </c>
      <c r="I33" s="46">
        <f t="shared" ca="1" si="3"/>
        <v>45134</v>
      </c>
      <c r="K33" s="35">
        <f t="shared" ca="1" si="1"/>
        <v>123</v>
      </c>
      <c r="P33" s="40" t="str">
        <f>IFERROR(IF(OR(#REF!="Outreach",#REF!=""),"",#REF!),"")</f>
        <v/>
      </c>
    </row>
    <row r="34" spans="4:27" s="4" customFormat="1" x14ac:dyDescent="0.25">
      <c r="D34" s="44">
        <f t="shared" si="2"/>
        <v>195</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195</v>
      </c>
      <c r="F35" s="4" t="str">
        <f t="shared" si="0"/>
        <v xml:space="preserve"> , </v>
      </c>
      <c r="I35" s="46">
        <f t="shared" ca="1" si="3"/>
        <v>45134</v>
      </c>
      <c r="K35" s="35">
        <f t="shared" ca="1" si="1"/>
        <v>123</v>
      </c>
      <c r="P35" s="40" t="str">
        <f>IFERROR(IF(OR(#REF!="Outreach",#REF!=""),"",#REF!),"")</f>
        <v/>
      </c>
    </row>
    <row r="36" spans="4:27" s="4" customFormat="1" x14ac:dyDescent="0.25">
      <c r="D36" s="44">
        <f t="shared" si="2"/>
        <v>195</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si="2"/>
        <v>195</v>
      </c>
      <c r="F37" s="4" t="str">
        <f t="shared" si="0"/>
        <v xml:space="preserve"> , </v>
      </c>
      <c r="I37" s="46">
        <f t="shared" ca="1" si="3"/>
        <v>45134</v>
      </c>
      <c r="K37" s="35">
        <f t="shared" ca="1" si="1"/>
        <v>123</v>
      </c>
      <c r="P37" s="40" t="str">
        <f>IFERROR(IF(OR(#REF!="Outreach",#REF!=""),"",#REF!),"")</f>
        <v/>
      </c>
    </row>
    <row r="38" spans="4:27" s="4" customFormat="1" x14ac:dyDescent="0.25">
      <c r="D38" s="44">
        <f t="shared" si="2"/>
        <v>195</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2"/>
        <v>195</v>
      </c>
      <c r="F39" s="4" t="str">
        <f t="shared" si="0"/>
        <v xml:space="preserve"> , </v>
      </c>
      <c r="I39" s="46">
        <f t="shared" ca="1" si="3"/>
        <v>45134</v>
      </c>
      <c r="K39" s="35">
        <f t="shared" ca="1" si="1"/>
        <v>123</v>
      </c>
      <c r="P39" s="40" t="str">
        <f>IFERROR(IF(OR(#REF!="Outreach",#REF!=""),"",#REF!),"")</f>
        <v/>
      </c>
    </row>
    <row r="40" spans="4:27" s="4" customFormat="1" x14ac:dyDescent="0.25">
      <c r="D40" s="44">
        <f t="shared" ref="D40:D71" si="4">COUNTIF($F$2:$F$196,F41)</f>
        <v>195</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195</v>
      </c>
      <c r="F41" s="4" t="str">
        <f t="shared" si="0"/>
        <v xml:space="preserve"> , </v>
      </c>
      <c r="I41" s="46">
        <f t="shared" ca="1" si="3"/>
        <v>45134</v>
      </c>
      <c r="K41" s="35">
        <f t="shared" ca="1" si="1"/>
        <v>123</v>
      </c>
      <c r="P41" s="40" t="str">
        <f>IFERROR(IF(OR(#REF!="Outreach",#REF!=""),"",#REF!),"")</f>
        <v/>
      </c>
    </row>
    <row r="42" spans="4:27" s="4" customFormat="1" x14ac:dyDescent="0.25">
      <c r="D42" s="44">
        <f t="shared" si="4"/>
        <v>195</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195</v>
      </c>
      <c r="F43" s="4" t="str">
        <f t="shared" si="0"/>
        <v xml:space="preserve"> , </v>
      </c>
      <c r="I43" s="46">
        <f ca="1">TODAY()</f>
        <v>45134</v>
      </c>
      <c r="K43" s="35">
        <f t="shared" ca="1" si="1"/>
        <v>123</v>
      </c>
      <c r="P43" s="40" t="str">
        <f>IFERROR(IF(OR(#REF!="Outreach",#REF!=""),"",#REF!),"")</f>
        <v/>
      </c>
    </row>
    <row r="44" spans="4:27" s="4" customFormat="1" x14ac:dyDescent="0.25">
      <c r="D44" s="44">
        <f t="shared" si="4"/>
        <v>195</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195</v>
      </c>
      <c r="F45" s="4" t="str">
        <f t="shared" si="0"/>
        <v xml:space="preserve"> , </v>
      </c>
      <c r="I45" s="46">
        <f t="shared" ca="1" si="3"/>
        <v>45134</v>
      </c>
      <c r="K45" s="35">
        <f t="shared" ca="1" si="1"/>
        <v>123</v>
      </c>
      <c r="P45" s="40" t="str">
        <f>IFERROR(IF(OR(#REF!="Outreach",#REF!=""),"",#REF!),"")</f>
        <v/>
      </c>
    </row>
    <row r="46" spans="4:27" s="4" customFormat="1" x14ac:dyDescent="0.25">
      <c r="D46" s="44">
        <f t="shared" si="4"/>
        <v>195</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195</v>
      </c>
      <c r="F47" s="4" t="str">
        <f t="shared" si="0"/>
        <v xml:space="preserve"> , </v>
      </c>
      <c r="I47" s="46">
        <f t="shared" ca="1" si="3"/>
        <v>45134</v>
      </c>
      <c r="K47" s="35">
        <f t="shared" ca="1" si="1"/>
        <v>123</v>
      </c>
      <c r="P47" s="40" t="str">
        <f>IFERROR(IF(OR(#REF!="Outreach",#REF!=""),"",#REF!),"")</f>
        <v/>
      </c>
    </row>
    <row r="48" spans="4:27" s="4" customFormat="1" x14ac:dyDescent="0.25">
      <c r="D48" s="44">
        <f t="shared" si="4"/>
        <v>195</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195</v>
      </c>
      <c r="F49" s="4" t="str">
        <f t="shared" si="0"/>
        <v xml:space="preserve"> , </v>
      </c>
      <c r="I49" s="46">
        <f t="shared" ca="1" si="3"/>
        <v>45134</v>
      </c>
      <c r="K49" s="35">
        <f t="shared" ca="1" si="1"/>
        <v>123</v>
      </c>
      <c r="P49" s="40" t="str">
        <f>IFERROR(IF(OR(#REF!="Outreach",#REF!=""),"",#REF!),"")</f>
        <v/>
      </c>
    </row>
    <row r="50" spans="4:27" s="4" customFormat="1" x14ac:dyDescent="0.25">
      <c r="D50" s="44">
        <f t="shared" si="4"/>
        <v>195</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195</v>
      </c>
      <c r="F51" s="4" t="str">
        <f t="shared" si="0"/>
        <v xml:space="preserve"> , </v>
      </c>
      <c r="I51" s="46">
        <f t="shared" ca="1" si="3"/>
        <v>45134</v>
      </c>
      <c r="K51" s="35">
        <f t="shared" ca="1" si="1"/>
        <v>123</v>
      </c>
      <c r="P51" s="40" t="str">
        <f>IFERROR(IF(OR(#REF!="Outreach",#REF!=""),"",#REF!),"")</f>
        <v/>
      </c>
    </row>
    <row r="52" spans="4:27" s="4" customFormat="1" x14ac:dyDescent="0.25">
      <c r="D52" s="44">
        <f t="shared" si="4"/>
        <v>195</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195</v>
      </c>
      <c r="F53" s="4" t="str">
        <f t="shared" si="0"/>
        <v xml:space="preserve"> , </v>
      </c>
      <c r="I53" s="46">
        <f t="shared" ca="1" si="3"/>
        <v>45134</v>
      </c>
      <c r="K53" s="35">
        <f t="shared" ca="1" si="1"/>
        <v>123</v>
      </c>
      <c r="P53" s="40" t="str">
        <f>IFERROR(IF(OR(#REF!="Outreach",#REF!=""),"",#REF!),"")</f>
        <v/>
      </c>
    </row>
    <row r="54" spans="4:27" s="4" customFormat="1" x14ac:dyDescent="0.25">
      <c r="D54" s="44">
        <f t="shared" si="4"/>
        <v>195</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195</v>
      </c>
      <c r="F55" s="4" t="str">
        <f t="shared" si="0"/>
        <v xml:space="preserve"> , </v>
      </c>
      <c r="I55" s="46">
        <f t="shared" ca="1" si="3"/>
        <v>45134</v>
      </c>
      <c r="K55" s="35">
        <f t="shared" ca="1" si="1"/>
        <v>123</v>
      </c>
      <c r="P55" s="40" t="str">
        <f>IFERROR(IF(OR(#REF!="Outreach",#REF!=""),"",#REF!),"")</f>
        <v/>
      </c>
    </row>
    <row r="56" spans="4:27" s="4" customFormat="1" x14ac:dyDescent="0.25">
      <c r="D56" s="44">
        <f t="shared" si="4"/>
        <v>195</v>
      </c>
      <c r="F56" s="4" t="str">
        <f t="shared" si="0"/>
        <v xml:space="preserve"> , </v>
      </c>
      <c r="I56" s="6">
        <f t="shared" ca="1" si="3"/>
        <v>45134</v>
      </c>
      <c r="K56" s="35">
        <f t="shared" ca="1" si="1"/>
        <v>123</v>
      </c>
      <c r="P56" s="40" t="str">
        <f>IFERROR(IF(OR(#REF!="Outreach",#REF!=""),"",#REF!),"")</f>
        <v/>
      </c>
      <c r="X56" s="7"/>
      <c r="AA56" s="7"/>
    </row>
    <row r="57" spans="4:27" s="7" customFormat="1" x14ac:dyDescent="0.25">
      <c r="D57" s="44">
        <f t="shared" si="4"/>
        <v>195</v>
      </c>
      <c r="F57" s="4" t="str">
        <f t="shared" si="0"/>
        <v xml:space="preserve"> , </v>
      </c>
      <c r="I57" s="46">
        <f t="shared" ca="1" si="3"/>
        <v>45134</v>
      </c>
      <c r="K57" s="35">
        <f t="shared" ca="1" si="1"/>
        <v>123</v>
      </c>
      <c r="P57" s="40" t="str">
        <f>IFERROR(IF(OR(#REF!="Outreach",#REF!=""),"",#REF!),"")</f>
        <v/>
      </c>
    </row>
    <row r="58" spans="4:27" s="4" customFormat="1" x14ac:dyDescent="0.25">
      <c r="D58" s="44">
        <f t="shared" si="4"/>
        <v>195</v>
      </c>
      <c r="F58" s="4" t="str">
        <f t="shared" si="0"/>
        <v xml:space="preserve"> , </v>
      </c>
      <c r="I58" s="6">
        <f t="shared" ca="1" si="3"/>
        <v>45134</v>
      </c>
      <c r="K58" s="35">
        <f t="shared" ca="1" si="1"/>
        <v>123</v>
      </c>
      <c r="P58" s="40" t="str">
        <f>IFERROR(IF(OR(#REF!="Outreach",#REF!=""),"",#REF!),"")</f>
        <v/>
      </c>
      <c r="X58" s="7"/>
      <c r="AA58" s="7"/>
    </row>
    <row r="59" spans="4:27" s="7" customFormat="1" x14ac:dyDescent="0.25">
      <c r="D59" s="44">
        <f t="shared" si="4"/>
        <v>195</v>
      </c>
      <c r="F59" s="4" t="str">
        <f t="shared" si="0"/>
        <v xml:space="preserve"> , </v>
      </c>
      <c r="I59" s="46">
        <f t="shared" ca="1" si="3"/>
        <v>45134</v>
      </c>
      <c r="K59" s="35">
        <f t="shared" ca="1" si="1"/>
        <v>123</v>
      </c>
      <c r="P59" s="40" t="str">
        <f>IFERROR(IF(OR(#REF!="Outreach",#REF!=""),"",#REF!),"")</f>
        <v/>
      </c>
    </row>
    <row r="60" spans="4:27" s="4" customFormat="1" x14ac:dyDescent="0.25">
      <c r="D60" s="44">
        <f t="shared" si="4"/>
        <v>195</v>
      </c>
      <c r="F60" s="4" t="str">
        <f t="shared" si="0"/>
        <v xml:space="preserve"> , </v>
      </c>
      <c r="I60" s="6">
        <f t="shared" ca="1" si="3"/>
        <v>45134</v>
      </c>
      <c r="K60" s="35">
        <f t="shared" ca="1" si="1"/>
        <v>123</v>
      </c>
      <c r="P60" s="40" t="str">
        <f>IFERROR(IF(OR(#REF!="Outreach",#REF!=""),"",#REF!),"")</f>
        <v/>
      </c>
      <c r="X60" s="7"/>
      <c r="AA60" s="7"/>
    </row>
    <row r="61" spans="4:27" s="7" customFormat="1" x14ac:dyDescent="0.25">
      <c r="D61" s="44">
        <f t="shared" si="4"/>
        <v>195</v>
      </c>
      <c r="F61" s="4" t="str">
        <f t="shared" si="0"/>
        <v xml:space="preserve"> , </v>
      </c>
      <c r="I61" s="46">
        <f t="shared" ca="1" si="3"/>
        <v>45134</v>
      </c>
      <c r="K61" s="35">
        <f t="shared" ca="1" si="1"/>
        <v>123</v>
      </c>
      <c r="P61" s="40" t="str">
        <f>IFERROR(IF(OR(#REF!="Outreach",#REF!=""),"",#REF!),"")</f>
        <v/>
      </c>
    </row>
    <row r="62" spans="4:27" s="4" customFormat="1" x14ac:dyDescent="0.25">
      <c r="D62" s="44">
        <f t="shared" si="4"/>
        <v>195</v>
      </c>
      <c r="F62" s="4" t="str">
        <f t="shared" si="0"/>
        <v xml:space="preserve"> , </v>
      </c>
      <c r="I62" s="6">
        <f t="shared" ca="1" si="3"/>
        <v>45134</v>
      </c>
      <c r="K62" s="35">
        <f t="shared" ref="K62:K125" ca="1" si="5">DATEDIF(J62,TODAY(),"y")</f>
        <v>123</v>
      </c>
      <c r="P62" s="40" t="str">
        <f>IFERROR(IF(OR(#REF!="Outreach",#REF!=""),"",#REF!),"")</f>
        <v/>
      </c>
      <c r="X62" s="7"/>
      <c r="AA62" s="7"/>
    </row>
    <row r="63" spans="4:27" s="7" customFormat="1" x14ac:dyDescent="0.25">
      <c r="D63" s="44">
        <f t="shared" si="4"/>
        <v>195</v>
      </c>
      <c r="F63" s="4" t="str">
        <f t="shared" ref="F63:F126" si="6">CONCATENATE(G63," , ",H63)</f>
        <v xml:space="preserve"> , </v>
      </c>
      <c r="I63" s="46">
        <f ca="1">TODAY()</f>
        <v>45134</v>
      </c>
      <c r="K63" s="35">
        <f t="shared" ca="1" si="5"/>
        <v>123</v>
      </c>
      <c r="P63" s="40" t="str">
        <f>IFERROR(IF(OR(#REF!="Outreach",#REF!=""),"",#REF!),"")</f>
        <v/>
      </c>
    </row>
    <row r="64" spans="4:27" s="4" customFormat="1" x14ac:dyDescent="0.25">
      <c r="D64" s="44">
        <f t="shared" si="4"/>
        <v>195</v>
      </c>
      <c r="F64" s="4" t="str">
        <f t="shared" si="6"/>
        <v xml:space="preserve"> , </v>
      </c>
      <c r="I64" s="6">
        <f ca="1">TODAY()</f>
        <v>45134</v>
      </c>
      <c r="K64" s="35">
        <f t="shared" ca="1" si="5"/>
        <v>123</v>
      </c>
      <c r="P64" s="40" t="str">
        <f>IFERROR(IF(OR(#REF!="Outreach",#REF!=""),"",#REF!),"")</f>
        <v/>
      </c>
      <c r="X64" s="7"/>
      <c r="AA64" s="7"/>
    </row>
    <row r="65" spans="4:27" s="7" customFormat="1" x14ac:dyDescent="0.25">
      <c r="D65" s="44">
        <f t="shared" si="4"/>
        <v>195</v>
      </c>
      <c r="F65" s="4" t="str">
        <f t="shared" si="6"/>
        <v xml:space="preserve"> , </v>
      </c>
      <c r="I65" s="46">
        <f ca="1">TODAY()</f>
        <v>45134</v>
      </c>
      <c r="K65" s="35">
        <f t="shared" ca="1" si="5"/>
        <v>123</v>
      </c>
      <c r="P65" s="40" t="str">
        <f>IFERROR(IF(OR(#REF!="Outreach",#REF!=""),"",#REF!),"")</f>
        <v/>
      </c>
    </row>
    <row r="66" spans="4:27" s="4" customFormat="1" x14ac:dyDescent="0.25">
      <c r="D66" s="44">
        <f t="shared" si="4"/>
        <v>195</v>
      </c>
      <c r="F66" s="4" t="str">
        <f t="shared" si="6"/>
        <v xml:space="preserve"> , </v>
      </c>
      <c r="I66" s="6">
        <f t="shared" ref="I66:I91" ca="1" si="7">TODAY()</f>
        <v>45134</v>
      </c>
      <c r="K66" s="35">
        <f t="shared" ca="1" si="5"/>
        <v>123</v>
      </c>
      <c r="P66" s="40" t="str">
        <f>IFERROR(IF(OR(#REF!="Outreach",#REF!=""),"",#REF!),"")</f>
        <v/>
      </c>
      <c r="X66" s="7"/>
      <c r="AA66" s="7"/>
    </row>
    <row r="67" spans="4:27" s="7" customFormat="1" x14ac:dyDescent="0.25">
      <c r="D67" s="44">
        <f t="shared" si="4"/>
        <v>195</v>
      </c>
      <c r="F67" s="4" t="str">
        <f t="shared" si="6"/>
        <v xml:space="preserve"> , </v>
      </c>
      <c r="I67" s="46">
        <f t="shared" ca="1" si="7"/>
        <v>45134</v>
      </c>
      <c r="K67" s="35">
        <f t="shared" ca="1" si="5"/>
        <v>123</v>
      </c>
      <c r="P67" s="40" t="str">
        <f>IFERROR(IF(OR(#REF!="Outreach",#REF!=""),"",#REF!),"")</f>
        <v/>
      </c>
    </row>
    <row r="68" spans="4:27" s="4" customFormat="1" x14ac:dyDescent="0.25">
      <c r="D68" s="44">
        <f t="shared" si="4"/>
        <v>195</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si="4"/>
        <v>195</v>
      </c>
      <c r="F69" s="4" t="str">
        <f t="shared" si="6"/>
        <v xml:space="preserve"> , </v>
      </c>
      <c r="I69" s="46">
        <f t="shared" ca="1" si="7"/>
        <v>45134</v>
      </c>
      <c r="K69" s="35">
        <f t="shared" ca="1" si="5"/>
        <v>123</v>
      </c>
      <c r="P69" s="40" t="str">
        <f>IFERROR(IF(OR(#REF!="Outreach",#REF!=""),"",#REF!),"")</f>
        <v/>
      </c>
    </row>
    <row r="70" spans="4:27" s="4" customFormat="1" x14ac:dyDescent="0.25">
      <c r="D70" s="44">
        <f t="shared" si="4"/>
        <v>195</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4"/>
        <v>195</v>
      </c>
      <c r="F71" s="4" t="str">
        <f t="shared" si="6"/>
        <v xml:space="preserve"> , </v>
      </c>
      <c r="I71" s="46">
        <f t="shared" ca="1" si="7"/>
        <v>45134</v>
      </c>
      <c r="K71" s="35">
        <f t="shared" ca="1" si="5"/>
        <v>123</v>
      </c>
      <c r="P71" s="40" t="str">
        <f>IFERROR(IF(OR(#REF!="Outreach",#REF!=""),"",#REF!),"")</f>
        <v/>
      </c>
    </row>
    <row r="72" spans="4:27" s="4" customFormat="1" x14ac:dyDescent="0.25">
      <c r="D72" s="44">
        <f t="shared" ref="D72:D103" si="8">COUNTIF($F$2:$F$196,F73)</f>
        <v>195</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195</v>
      </c>
      <c r="F73" s="4" t="str">
        <f t="shared" si="6"/>
        <v xml:space="preserve"> , </v>
      </c>
      <c r="I73" s="46">
        <f t="shared" ca="1" si="7"/>
        <v>45134</v>
      </c>
      <c r="K73" s="35">
        <f t="shared" ca="1" si="5"/>
        <v>123</v>
      </c>
      <c r="P73" s="40" t="str">
        <f>IFERROR(IF(OR(#REF!="Outreach",#REF!=""),"",#REF!),"")</f>
        <v/>
      </c>
    </row>
    <row r="74" spans="4:27" s="4" customFormat="1" x14ac:dyDescent="0.25">
      <c r="D74" s="44">
        <f t="shared" si="8"/>
        <v>195</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195</v>
      </c>
      <c r="F75" s="4" t="str">
        <f t="shared" si="6"/>
        <v xml:space="preserve"> , </v>
      </c>
      <c r="I75" s="46">
        <f t="shared" ca="1" si="7"/>
        <v>45134</v>
      </c>
      <c r="K75" s="35">
        <f t="shared" ca="1" si="5"/>
        <v>123</v>
      </c>
      <c r="P75" s="40" t="str">
        <f>IFERROR(IF(OR(#REF!="Outreach",#REF!=""),"",#REF!),"")</f>
        <v/>
      </c>
    </row>
    <row r="76" spans="4:27" s="4" customFormat="1" x14ac:dyDescent="0.25">
      <c r="D76" s="44">
        <f t="shared" si="8"/>
        <v>195</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195</v>
      </c>
      <c r="F77" s="4" t="str">
        <f t="shared" si="6"/>
        <v xml:space="preserve"> , </v>
      </c>
      <c r="I77" s="46">
        <f t="shared" ca="1" si="7"/>
        <v>45134</v>
      </c>
      <c r="K77" s="35">
        <f t="shared" ca="1" si="5"/>
        <v>123</v>
      </c>
      <c r="P77" s="40" t="str">
        <f>IFERROR(IF(OR(#REF!="Outreach",#REF!=""),"",#REF!),"")</f>
        <v/>
      </c>
    </row>
    <row r="78" spans="4:27" s="4" customFormat="1" x14ac:dyDescent="0.25">
      <c r="D78" s="44">
        <f t="shared" si="8"/>
        <v>195</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195</v>
      </c>
      <c r="F79" s="4" t="str">
        <f t="shared" si="6"/>
        <v xml:space="preserve"> , </v>
      </c>
      <c r="I79" s="46">
        <f t="shared" ca="1" si="7"/>
        <v>45134</v>
      </c>
      <c r="K79" s="35">
        <f t="shared" ca="1" si="5"/>
        <v>123</v>
      </c>
      <c r="P79" s="40" t="str">
        <f>IFERROR(IF(OR(#REF!="Outreach",#REF!=""),"",#REF!),"")</f>
        <v/>
      </c>
    </row>
    <row r="80" spans="4:27" s="4" customFormat="1" x14ac:dyDescent="0.25">
      <c r="D80" s="44">
        <f t="shared" si="8"/>
        <v>195</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195</v>
      </c>
      <c r="F81" s="4" t="str">
        <f t="shared" si="6"/>
        <v xml:space="preserve"> , </v>
      </c>
      <c r="I81" s="46">
        <f t="shared" ca="1" si="7"/>
        <v>45134</v>
      </c>
      <c r="K81" s="35">
        <f t="shared" ca="1" si="5"/>
        <v>123</v>
      </c>
      <c r="P81" s="40" t="str">
        <f>IFERROR(IF(OR(#REF!="Outreach",#REF!=""),"",#REF!),"")</f>
        <v/>
      </c>
    </row>
    <row r="82" spans="4:27" s="4" customFormat="1" x14ac:dyDescent="0.25">
      <c r="D82" s="44">
        <f t="shared" si="8"/>
        <v>195</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195</v>
      </c>
      <c r="F83" s="4" t="str">
        <f t="shared" si="6"/>
        <v xml:space="preserve"> , </v>
      </c>
      <c r="I83" s="46">
        <f t="shared" ca="1" si="7"/>
        <v>45134</v>
      </c>
      <c r="K83" s="35">
        <f t="shared" ca="1" si="5"/>
        <v>123</v>
      </c>
      <c r="P83" s="40" t="str">
        <f>IFERROR(IF(OR(#REF!="Outreach",#REF!=""),"",#REF!),"")</f>
        <v/>
      </c>
    </row>
    <row r="84" spans="4:27" s="4" customFormat="1" x14ac:dyDescent="0.25">
      <c r="D84" s="44">
        <f t="shared" si="8"/>
        <v>195</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195</v>
      </c>
      <c r="F85" s="4" t="str">
        <f t="shared" si="6"/>
        <v xml:space="preserve"> , </v>
      </c>
      <c r="I85" s="46">
        <f t="shared" ca="1" si="7"/>
        <v>45134</v>
      </c>
      <c r="K85" s="35">
        <f t="shared" ca="1" si="5"/>
        <v>123</v>
      </c>
      <c r="P85" s="40" t="str">
        <f>IFERROR(IF(OR(#REF!="Outreach",#REF!=""),"",#REF!),"")</f>
        <v/>
      </c>
    </row>
    <row r="86" spans="4:27" s="4" customFormat="1" x14ac:dyDescent="0.25">
      <c r="D86" s="44">
        <f t="shared" si="8"/>
        <v>195</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8"/>
        <v>195</v>
      </c>
      <c r="F87" s="4" t="str">
        <f t="shared" si="6"/>
        <v xml:space="preserve"> , </v>
      </c>
      <c r="I87" s="46">
        <f t="shared" ca="1" si="7"/>
        <v>45134</v>
      </c>
      <c r="K87" s="35">
        <f t="shared" ca="1" si="5"/>
        <v>123</v>
      </c>
      <c r="P87" s="40" t="str">
        <f>IFERROR(IF(OR(#REF!="Outreach",#REF!=""),"",#REF!),"")</f>
        <v/>
      </c>
    </row>
    <row r="88" spans="4:27" s="4" customFormat="1" x14ac:dyDescent="0.25">
      <c r="D88" s="44">
        <f t="shared" si="8"/>
        <v>195</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8"/>
        <v>195</v>
      </c>
      <c r="F89" s="4" t="str">
        <f t="shared" si="6"/>
        <v xml:space="preserve"> , </v>
      </c>
      <c r="I89" s="46">
        <f t="shared" ca="1" si="7"/>
        <v>45134</v>
      </c>
      <c r="K89" s="35">
        <f t="shared" ca="1" si="5"/>
        <v>123</v>
      </c>
      <c r="P89" s="40" t="str">
        <f>IFERROR(IF(OR(#REF!="Outreach",#REF!=""),"",#REF!),"")</f>
        <v/>
      </c>
    </row>
    <row r="90" spans="4:27" s="4" customFormat="1" x14ac:dyDescent="0.25">
      <c r="D90" s="44">
        <f t="shared" si="8"/>
        <v>195</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8"/>
        <v>195</v>
      </c>
      <c r="F91" s="4" t="str">
        <f t="shared" si="6"/>
        <v xml:space="preserve"> , </v>
      </c>
      <c r="I91" s="46">
        <f t="shared" ca="1" si="7"/>
        <v>45134</v>
      </c>
      <c r="K91" s="35">
        <f t="shared" ca="1" si="5"/>
        <v>123</v>
      </c>
      <c r="P91" s="40" t="str">
        <f>IFERROR(IF(OR(#REF!="Outreach",#REF!=""),"",#REF!),"")</f>
        <v/>
      </c>
    </row>
    <row r="92" spans="4:27" s="4" customFormat="1" x14ac:dyDescent="0.25">
      <c r="D92" s="44">
        <f t="shared" si="8"/>
        <v>195</v>
      </c>
      <c r="F92" s="4" t="str">
        <f t="shared" si="6"/>
        <v xml:space="preserve"> , </v>
      </c>
      <c r="I92" s="6">
        <f ca="1">TODAY()</f>
        <v>45134</v>
      </c>
      <c r="K92" s="35">
        <f t="shared" ca="1" si="5"/>
        <v>123</v>
      </c>
      <c r="P92" s="40" t="str">
        <f>IFERROR(IF(OR(#REF!="Outreach",#REF!=""),"",#REF!),"")</f>
        <v/>
      </c>
      <c r="X92" s="7"/>
      <c r="AA92" s="7"/>
    </row>
    <row r="93" spans="4:27" s="7" customFormat="1" x14ac:dyDescent="0.25">
      <c r="D93" s="44">
        <f t="shared" si="8"/>
        <v>195</v>
      </c>
      <c r="F93" s="4" t="str">
        <f t="shared" si="6"/>
        <v xml:space="preserve"> , </v>
      </c>
      <c r="I93" s="46">
        <f t="shared" ref="I93:I126" ca="1" si="9">TODAY()</f>
        <v>45134</v>
      </c>
      <c r="K93" s="35">
        <f t="shared" ca="1" si="5"/>
        <v>123</v>
      </c>
      <c r="P93" s="40" t="str">
        <f>IFERROR(IF(OR(#REF!="Outreach",#REF!=""),"",#REF!),"")</f>
        <v/>
      </c>
    </row>
    <row r="94" spans="4:27" s="4" customFormat="1" x14ac:dyDescent="0.25">
      <c r="D94" s="44">
        <f t="shared" si="8"/>
        <v>195</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195</v>
      </c>
      <c r="F95" s="4" t="str">
        <f t="shared" si="6"/>
        <v xml:space="preserve"> , </v>
      </c>
      <c r="I95" s="46">
        <f t="shared" ca="1" si="9"/>
        <v>45134</v>
      </c>
      <c r="K95" s="35">
        <f t="shared" ca="1" si="5"/>
        <v>123</v>
      </c>
      <c r="P95" s="40" t="str">
        <f>IFERROR(IF(OR(#REF!="Outreach",#REF!=""),"",#REF!),"")</f>
        <v/>
      </c>
    </row>
    <row r="96" spans="4:27" s="4" customFormat="1" x14ac:dyDescent="0.25">
      <c r="D96" s="44">
        <f t="shared" si="8"/>
        <v>195</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195</v>
      </c>
      <c r="F97" s="4" t="str">
        <f t="shared" si="6"/>
        <v xml:space="preserve"> , </v>
      </c>
      <c r="I97" s="46">
        <f t="shared" ca="1" si="9"/>
        <v>45134</v>
      </c>
      <c r="K97" s="35">
        <f t="shared" ca="1" si="5"/>
        <v>123</v>
      </c>
      <c r="P97" s="40" t="str">
        <f>IFERROR(IF(OR(#REF!="Outreach",#REF!=""),"",#REF!),"")</f>
        <v/>
      </c>
    </row>
    <row r="98" spans="4:27" s="4" customFormat="1" x14ac:dyDescent="0.25">
      <c r="D98" s="44">
        <f t="shared" si="8"/>
        <v>195</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195</v>
      </c>
      <c r="F99" s="4" t="str">
        <f t="shared" si="6"/>
        <v xml:space="preserve"> , </v>
      </c>
      <c r="I99" s="46">
        <f t="shared" ca="1" si="9"/>
        <v>45134</v>
      </c>
      <c r="K99" s="35">
        <f t="shared" ca="1" si="5"/>
        <v>123</v>
      </c>
      <c r="P99" s="40" t="str">
        <f>IFERROR(IF(OR(#REF!="Outreach",#REF!=""),"",#REF!),"")</f>
        <v/>
      </c>
    </row>
    <row r="100" spans="4:27" s="4" customFormat="1" x14ac:dyDescent="0.25">
      <c r="D100" s="44">
        <f t="shared" si="8"/>
        <v>195</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si="8"/>
        <v>195</v>
      </c>
      <c r="F101" s="4" t="str">
        <f t="shared" si="6"/>
        <v xml:space="preserve"> , </v>
      </c>
      <c r="I101" s="46">
        <f t="shared" ca="1" si="9"/>
        <v>45134</v>
      </c>
      <c r="K101" s="35">
        <f t="shared" ca="1" si="5"/>
        <v>123</v>
      </c>
      <c r="P101" s="40" t="str">
        <f>IFERROR(IF(OR(#REF!="Outreach",#REF!=""),"",#REF!),"")</f>
        <v/>
      </c>
    </row>
    <row r="102" spans="4:27" s="4" customFormat="1" x14ac:dyDescent="0.25">
      <c r="D102" s="44">
        <f t="shared" si="8"/>
        <v>195</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8"/>
        <v>195</v>
      </c>
      <c r="F103" s="4" t="str">
        <f t="shared" si="6"/>
        <v xml:space="preserve"> , </v>
      </c>
      <c r="I103" s="46">
        <f t="shared" ca="1" si="9"/>
        <v>45134</v>
      </c>
      <c r="K103" s="35">
        <f t="shared" ca="1" si="5"/>
        <v>123</v>
      </c>
      <c r="P103" s="40" t="str">
        <f>IFERROR(IF(OR(#REF!="Outreach",#REF!=""),"",#REF!),"")</f>
        <v/>
      </c>
    </row>
    <row r="104" spans="4:27" s="4" customFormat="1" x14ac:dyDescent="0.25">
      <c r="D104" s="44">
        <f t="shared" ref="D104:D135" si="10">COUNTIF($F$2:$F$196,F105)</f>
        <v>195</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195</v>
      </c>
      <c r="F105" s="4" t="str">
        <f t="shared" si="6"/>
        <v xml:space="preserve"> , </v>
      </c>
      <c r="I105" s="46">
        <f t="shared" ca="1" si="9"/>
        <v>45134</v>
      </c>
      <c r="K105" s="35">
        <f t="shared" ca="1" si="5"/>
        <v>123</v>
      </c>
      <c r="P105" s="40" t="str">
        <f>IFERROR(IF(OR(#REF!="Outreach",#REF!=""),"",#REF!),"")</f>
        <v/>
      </c>
    </row>
    <row r="106" spans="4:27" s="4" customFormat="1" x14ac:dyDescent="0.25">
      <c r="D106" s="44">
        <f t="shared" si="10"/>
        <v>195</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195</v>
      </c>
      <c r="F107" s="4" t="str">
        <f t="shared" si="6"/>
        <v xml:space="preserve"> , </v>
      </c>
      <c r="I107" s="46">
        <f t="shared" ca="1" si="9"/>
        <v>45134</v>
      </c>
      <c r="K107" s="35">
        <f t="shared" ca="1" si="5"/>
        <v>123</v>
      </c>
      <c r="P107" s="40" t="str">
        <f>IFERROR(IF(OR(#REF!="Outreach",#REF!=""),"",#REF!),"")</f>
        <v/>
      </c>
    </row>
    <row r="108" spans="4:27" s="4" customFormat="1" x14ac:dyDescent="0.25">
      <c r="D108" s="44">
        <f t="shared" si="10"/>
        <v>195</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195</v>
      </c>
      <c r="F109" s="4" t="str">
        <f t="shared" si="6"/>
        <v xml:space="preserve"> , </v>
      </c>
      <c r="I109" s="46">
        <f t="shared" ca="1" si="9"/>
        <v>45134</v>
      </c>
      <c r="K109" s="35">
        <f t="shared" ca="1" si="5"/>
        <v>123</v>
      </c>
      <c r="P109" s="40" t="str">
        <f>IFERROR(IF(OR(#REF!="Outreach",#REF!=""),"",#REF!),"")</f>
        <v/>
      </c>
    </row>
    <row r="110" spans="4:27" s="4" customFormat="1" x14ac:dyDescent="0.25">
      <c r="D110" s="44">
        <f t="shared" si="10"/>
        <v>195</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195</v>
      </c>
      <c r="F111" s="4" t="str">
        <f t="shared" si="6"/>
        <v xml:space="preserve"> , </v>
      </c>
      <c r="I111" s="46">
        <f t="shared" ca="1" si="9"/>
        <v>45134</v>
      </c>
      <c r="K111" s="35">
        <f t="shared" ca="1" si="5"/>
        <v>123</v>
      </c>
      <c r="P111" s="40" t="str">
        <f>IFERROR(IF(OR(#REF!="Outreach",#REF!=""),"",#REF!),"")</f>
        <v/>
      </c>
    </row>
    <row r="112" spans="4:27" s="4" customFormat="1" x14ac:dyDescent="0.25">
      <c r="D112" s="44">
        <f t="shared" si="10"/>
        <v>195</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195</v>
      </c>
      <c r="F113" s="4" t="str">
        <f t="shared" si="6"/>
        <v xml:space="preserve"> , </v>
      </c>
      <c r="I113" s="46">
        <f t="shared" ca="1" si="9"/>
        <v>45134</v>
      </c>
      <c r="K113" s="35">
        <f t="shared" ca="1" si="5"/>
        <v>123</v>
      </c>
      <c r="P113" s="40" t="str">
        <f>IFERROR(IF(OR(#REF!="Outreach",#REF!=""),"",#REF!),"")</f>
        <v/>
      </c>
    </row>
    <row r="114" spans="4:27" s="4" customFormat="1" x14ac:dyDescent="0.25">
      <c r="D114" s="44">
        <f t="shared" si="10"/>
        <v>195</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195</v>
      </c>
      <c r="F115" s="4" t="str">
        <f t="shared" si="6"/>
        <v xml:space="preserve"> , </v>
      </c>
      <c r="I115" s="46">
        <f t="shared" ca="1" si="9"/>
        <v>45134</v>
      </c>
      <c r="K115" s="35">
        <f t="shared" ca="1" si="5"/>
        <v>123</v>
      </c>
      <c r="P115" s="40" t="str">
        <f>IFERROR(IF(OR(#REF!="Outreach",#REF!=""),"",#REF!),"")</f>
        <v/>
      </c>
    </row>
    <row r="116" spans="4:27" s="4" customFormat="1" x14ac:dyDescent="0.25">
      <c r="D116" s="44">
        <f t="shared" si="10"/>
        <v>195</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195</v>
      </c>
      <c r="F117" s="4" t="str">
        <f t="shared" si="6"/>
        <v xml:space="preserve"> , </v>
      </c>
      <c r="I117" s="46">
        <f t="shared" ca="1" si="9"/>
        <v>45134</v>
      </c>
      <c r="K117" s="35">
        <f t="shared" ca="1" si="5"/>
        <v>123</v>
      </c>
      <c r="P117" s="40" t="str">
        <f>IFERROR(IF(OR(#REF!="Outreach",#REF!=""),"",#REF!),"")</f>
        <v/>
      </c>
    </row>
    <row r="118" spans="4:27" s="4" customFormat="1" x14ac:dyDescent="0.25">
      <c r="D118" s="44">
        <f t="shared" si="10"/>
        <v>195</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195</v>
      </c>
      <c r="F119" s="4" t="str">
        <f t="shared" si="6"/>
        <v xml:space="preserve"> , </v>
      </c>
      <c r="I119" s="46">
        <f t="shared" ca="1" si="9"/>
        <v>45134</v>
      </c>
      <c r="K119" s="35">
        <f t="shared" ca="1" si="5"/>
        <v>123</v>
      </c>
      <c r="P119" s="40" t="str">
        <f>IFERROR(IF(OR(#REF!="Outreach",#REF!=""),"",#REF!),"")</f>
        <v/>
      </c>
    </row>
    <row r="120" spans="4:27" s="4" customFormat="1" x14ac:dyDescent="0.25">
      <c r="D120" s="44">
        <f t="shared" si="10"/>
        <v>195</v>
      </c>
      <c r="F120" s="4" t="str">
        <f t="shared" si="6"/>
        <v xml:space="preserve"> , </v>
      </c>
      <c r="I120" s="6">
        <f t="shared" ca="1" si="9"/>
        <v>45134</v>
      </c>
      <c r="K120" s="35">
        <f t="shared" ca="1" si="5"/>
        <v>123</v>
      </c>
      <c r="P120" s="40" t="str">
        <f>IFERROR(IF(OR(#REF!="Outreach",#REF!=""),"",#REF!),"")</f>
        <v/>
      </c>
      <c r="X120" s="7"/>
      <c r="AA120" s="7"/>
    </row>
    <row r="121" spans="4:27" s="7" customFormat="1" x14ac:dyDescent="0.25">
      <c r="D121" s="44">
        <f t="shared" si="10"/>
        <v>195</v>
      </c>
      <c r="F121" s="4" t="str">
        <f t="shared" si="6"/>
        <v xml:space="preserve"> , </v>
      </c>
      <c r="I121" s="46">
        <f ca="1">TODAY()</f>
        <v>45134</v>
      </c>
      <c r="K121" s="35">
        <f t="shared" ca="1" si="5"/>
        <v>123</v>
      </c>
      <c r="P121" s="40" t="str">
        <f>IFERROR(IF(OR(#REF!="Outreach",#REF!=""),"",#REF!),"")</f>
        <v/>
      </c>
    </row>
    <row r="122" spans="4:27" s="4" customFormat="1" x14ac:dyDescent="0.25">
      <c r="D122" s="44">
        <f t="shared" si="10"/>
        <v>195</v>
      </c>
      <c r="F122" s="4" t="str">
        <f t="shared" si="6"/>
        <v xml:space="preserve"> , </v>
      </c>
      <c r="I122" s="6">
        <f t="shared" ca="1" si="9"/>
        <v>45134</v>
      </c>
      <c r="K122" s="35">
        <f t="shared" ca="1" si="5"/>
        <v>123</v>
      </c>
      <c r="P122" s="40" t="str">
        <f>IFERROR(IF(OR(#REF!="Outreach",#REF!=""),"",#REF!),"")</f>
        <v/>
      </c>
      <c r="X122" s="7"/>
      <c r="AA122" s="7"/>
    </row>
    <row r="123" spans="4:27" s="7" customFormat="1" x14ac:dyDescent="0.25">
      <c r="D123" s="44">
        <f t="shared" si="10"/>
        <v>195</v>
      </c>
      <c r="F123" s="4" t="str">
        <f t="shared" si="6"/>
        <v xml:space="preserve"> , </v>
      </c>
      <c r="I123" s="46">
        <f t="shared" ca="1" si="9"/>
        <v>45134</v>
      </c>
      <c r="K123" s="35">
        <f t="shared" ca="1" si="5"/>
        <v>123</v>
      </c>
      <c r="P123" s="40" t="str">
        <f>IFERROR(IF(OR(#REF!="Outreach",#REF!=""),"",#REF!),"")</f>
        <v/>
      </c>
    </row>
    <row r="124" spans="4:27" s="4" customFormat="1" x14ac:dyDescent="0.25">
      <c r="D124" s="44">
        <f t="shared" si="10"/>
        <v>195</v>
      </c>
      <c r="F124" s="4" t="str">
        <f t="shared" si="6"/>
        <v xml:space="preserve"> , </v>
      </c>
      <c r="I124" s="6">
        <f t="shared" ca="1" si="9"/>
        <v>45134</v>
      </c>
      <c r="K124" s="35">
        <f t="shared" ca="1" si="5"/>
        <v>123</v>
      </c>
      <c r="P124" s="40" t="str">
        <f>IFERROR(IF(OR(#REF!="Outreach",#REF!=""),"",#REF!),"")</f>
        <v/>
      </c>
      <c r="X124" s="7"/>
      <c r="AA124" s="7"/>
    </row>
    <row r="125" spans="4:27" s="7" customFormat="1" x14ac:dyDescent="0.25">
      <c r="D125" s="44">
        <f t="shared" si="10"/>
        <v>195</v>
      </c>
      <c r="F125" s="4" t="str">
        <f t="shared" si="6"/>
        <v xml:space="preserve"> , </v>
      </c>
      <c r="I125" s="46">
        <f t="shared" ca="1" si="9"/>
        <v>45134</v>
      </c>
      <c r="K125" s="35">
        <f t="shared" ca="1" si="5"/>
        <v>123</v>
      </c>
      <c r="P125" s="40" t="str">
        <f>IFERROR(IF(OR(#REF!="Outreach",#REF!=""),"",#REF!),"")</f>
        <v/>
      </c>
    </row>
    <row r="126" spans="4:27" s="4" customFormat="1" x14ac:dyDescent="0.25">
      <c r="D126" s="44">
        <f t="shared" si="10"/>
        <v>195</v>
      </c>
      <c r="F126" s="4" t="str">
        <f t="shared" si="6"/>
        <v xml:space="preserve"> , </v>
      </c>
      <c r="I126" s="6">
        <f t="shared" ca="1" si="9"/>
        <v>45134</v>
      </c>
      <c r="K126" s="35">
        <f t="shared" ref="K126:K189" ca="1" si="11">DATEDIF(J126,TODAY(),"y")</f>
        <v>123</v>
      </c>
      <c r="P126" s="40" t="str">
        <f>IFERROR(IF(OR(#REF!="Outreach",#REF!=""),"",#REF!),"")</f>
        <v/>
      </c>
      <c r="X126" s="7"/>
      <c r="AA126" s="7"/>
    </row>
    <row r="127" spans="4:27" s="7" customFormat="1" x14ac:dyDescent="0.25">
      <c r="D127" s="44">
        <f t="shared" si="10"/>
        <v>195</v>
      </c>
      <c r="F127" s="4" t="str">
        <f t="shared" ref="F127:F190" si="12">CONCATENATE(G127," , ",H127)</f>
        <v xml:space="preserve"> , </v>
      </c>
      <c r="I127" s="46">
        <f ca="1">TODAY()</f>
        <v>45134</v>
      </c>
      <c r="K127" s="35">
        <f t="shared" ca="1" si="11"/>
        <v>123</v>
      </c>
      <c r="P127" s="40" t="str">
        <f>IFERROR(IF(OR(#REF!="Outreach",#REF!=""),"",#REF!),"")</f>
        <v/>
      </c>
    </row>
    <row r="128" spans="4:27" s="4" customFormat="1" x14ac:dyDescent="0.25">
      <c r="D128" s="44">
        <f t="shared" si="10"/>
        <v>195</v>
      </c>
      <c r="F128" s="4" t="str">
        <f t="shared" si="12"/>
        <v xml:space="preserve"> , </v>
      </c>
      <c r="I128" s="6">
        <f t="shared" ref="I128:I170" ca="1" si="13">TODAY()</f>
        <v>45134</v>
      </c>
      <c r="K128" s="35">
        <f t="shared" ca="1" si="11"/>
        <v>123</v>
      </c>
      <c r="P128" s="40" t="str">
        <f>IFERROR(IF(OR(#REF!="Outreach",#REF!=""),"",#REF!),"")</f>
        <v/>
      </c>
      <c r="X128" s="7"/>
      <c r="AA128" s="7"/>
    </row>
    <row r="129" spans="4:27" s="7" customFormat="1" x14ac:dyDescent="0.25">
      <c r="D129" s="44">
        <f t="shared" si="10"/>
        <v>195</v>
      </c>
      <c r="F129" s="4" t="str">
        <f t="shared" si="12"/>
        <v xml:space="preserve"> , </v>
      </c>
      <c r="I129" s="46">
        <f t="shared" ca="1" si="13"/>
        <v>45134</v>
      </c>
      <c r="K129" s="35">
        <f t="shared" ca="1" si="11"/>
        <v>123</v>
      </c>
      <c r="P129" s="40" t="str">
        <f>IFERROR(IF(OR(#REF!="Outreach",#REF!=""),"",#REF!),"")</f>
        <v/>
      </c>
    </row>
    <row r="130" spans="4:27" s="4" customFormat="1" x14ac:dyDescent="0.25">
      <c r="D130" s="44">
        <f t="shared" si="10"/>
        <v>195</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195</v>
      </c>
      <c r="F131" s="4" t="str">
        <f t="shared" si="12"/>
        <v xml:space="preserve"> , </v>
      </c>
      <c r="I131" s="46">
        <f t="shared" ca="1" si="13"/>
        <v>45134</v>
      </c>
      <c r="K131" s="35">
        <f t="shared" ca="1" si="11"/>
        <v>123</v>
      </c>
      <c r="P131" s="40" t="str">
        <f>IFERROR(IF(OR(#REF!="Outreach",#REF!=""),"",#REF!),"")</f>
        <v/>
      </c>
    </row>
    <row r="132" spans="4:27" s="4" customFormat="1" x14ac:dyDescent="0.25">
      <c r="D132" s="44">
        <f t="shared" si="10"/>
        <v>195</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si="10"/>
        <v>195</v>
      </c>
      <c r="F133" s="4" t="str">
        <f t="shared" si="12"/>
        <v xml:space="preserve"> , </v>
      </c>
      <c r="I133" s="46">
        <f t="shared" ca="1" si="13"/>
        <v>45134</v>
      </c>
      <c r="K133" s="35">
        <f t="shared" ca="1" si="11"/>
        <v>123</v>
      </c>
      <c r="P133" s="40" t="str">
        <f>IFERROR(IF(OR(#REF!="Outreach",#REF!=""),"",#REF!),"")</f>
        <v/>
      </c>
    </row>
    <row r="134" spans="4:27" s="4" customFormat="1" x14ac:dyDescent="0.25">
      <c r="D134" s="44">
        <f t="shared" si="10"/>
        <v>195</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0"/>
        <v>195</v>
      </c>
      <c r="F135" s="4" t="str">
        <f t="shared" si="12"/>
        <v xml:space="preserve"> , </v>
      </c>
      <c r="I135" s="46">
        <f t="shared" ca="1" si="13"/>
        <v>45134</v>
      </c>
      <c r="K135" s="35">
        <f t="shared" ca="1" si="11"/>
        <v>123</v>
      </c>
      <c r="P135" s="40" t="str">
        <f>IFERROR(IF(OR(#REF!="Outreach",#REF!=""),"",#REF!),"")</f>
        <v/>
      </c>
    </row>
    <row r="136" spans="4:27" s="4" customFormat="1" x14ac:dyDescent="0.25">
      <c r="D136" s="44">
        <f t="shared" ref="D136:D167" si="14">COUNTIF($F$2:$F$196,F137)</f>
        <v>195</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195</v>
      </c>
      <c r="F137" s="4" t="str">
        <f t="shared" si="12"/>
        <v xml:space="preserve"> , </v>
      </c>
      <c r="I137" s="46">
        <f t="shared" ca="1" si="13"/>
        <v>45134</v>
      </c>
      <c r="K137" s="35">
        <f t="shared" ca="1" si="11"/>
        <v>123</v>
      </c>
      <c r="P137" s="40" t="str">
        <f>IFERROR(IF(OR(#REF!="Outreach",#REF!=""),"",#REF!),"")</f>
        <v/>
      </c>
    </row>
    <row r="138" spans="4:27" s="4" customFormat="1" x14ac:dyDescent="0.25">
      <c r="D138" s="44">
        <f t="shared" si="14"/>
        <v>195</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195</v>
      </c>
      <c r="F139" s="4" t="str">
        <f t="shared" si="12"/>
        <v xml:space="preserve"> , </v>
      </c>
      <c r="I139" s="46">
        <f t="shared" ca="1" si="13"/>
        <v>45134</v>
      </c>
      <c r="K139" s="35">
        <f t="shared" ca="1" si="11"/>
        <v>123</v>
      </c>
      <c r="P139" s="40" t="str">
        <f>IFERROR(IF(OR(#REF!="Outreach",#REF!=""),"",#REF!),"")</f>
        <v/>
      </c>
    </row>
    <row r="140" spans="4:27" s="4" customFormat="1" x14ac:dyDescent="0.25">
      <c r="D140" s="44">
        <f t="shared" si="14"/>
        <v>195</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195</v>
      </c>
      <c r="F141" s="4" t="str">
        <f t="shared" si="12"/>
        <v xml:space="preserve"> , </v>
      </c>
      <c r="I141" s="46">
        <f t="shared" ca="1" si="13"/>
        <v>45134</v>
      </c>
      <c r="K141" s="35">
        <f t="shared" ca="1" si="11"/>
        <v>123</v>
      </c>
      <c r="P141" s="40" t="str">
        <f>IFERROR(IF(OR(#REF!="Outreach",#REF!=""),"",#REF!),"")</f>
        <v/>
      </c>
    </row>
    <row r="142" spans="4:27" s="4" customFormat="1" x14ac:dyDescent="0.25">
      <c r="D142" s="44">
        <f t="shared" si="14"/>
        <v>195</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195</v>
      </c>
      <c r="F143" s="4" t="str">
        <f t="shared" si="12"/>
        <v xml:space="preserve"> , </v>
      </c>
      <c r="I143" s="46">
        <f t="shared" ca="1" si="13"/>
        <v>45134</v>
      </c>
      <c r="K143" s="35">
        <f t="shared" ca="1" si="11"/>
        <v>123</v>
      </c>
      <c r="P143" s="40" t="str">
        <f>IFERROR(IF(OR(#REF!="Outreach",#REF!=""),"",#REF!),"")</f>
        <v/>
      </c>
    </row>
    <row r="144" spans="4:27" s="4" customFormat="1" x14ac:dyDescent="0.25">
      <c r="D144" s="44">
        <f t="shared" si="14"/>
        <v>195</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195</v>
      </c>
      <c r="F145" s="4" t="str">
        <f t="shared" si="12"/>
        <v xml:space="preserve"> , </v>
      </c>
      <c r="I145" s="46">
        <f t="shared" ca="1" si="13"/>
        <v>45134</v>
      </c>
      <c r="K145" s="35">
        <f t="shared" ca="1" si="11"/>
        <v>123</v>
      </c>
      <c r="P145" s="40" t="str">
        <f>IFERROR(IF(OR(#REF!="Outreach",#REF!=""),"",#REF!),"")</f>
        <v/>
      </c>
    </row>
    <row r="146" spans="4:27" s="4" customFormat="1" x14ac:dyDescent="0.25">
      <c r="D146" s="44">
        <f t="shared" si="14"/>
        <v>195</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195</v>
      </c>
      <c r="F147" s="4" t="str">
        <f t="shared" si="12"/>
        <v xml:space="preserve"> , </v>
      </c>
      <c r="I147" s="46">
        <f t="shared" ca="1" si="13"/>
        <v>45134</v>
      </c>
      <c r="K147" s="35">
        <f t="shared" ca="1" si="11"/>
        <v>123</v>
      </c>
      <c r="P147" s="40" t="str">
        <f>IFERROR(IF(OR(#REF!="Outreach",#REF!=""),"",#REF!),"")</f>
        <v/>
      </c>
    </row>
    <row r="148" spans="4:27" s="4" customFormat="1" x14ac:dyDescent="0.25">
      <c r="D148" s="44">
        <f t="shared" si="14"/>
        <v>195</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195</v>
      </c>
      <c r="F149" s="4" t="str">
        <f t="shared" si="12"/>
        <v xml:space="preserve"> , </v>
      </c>
      <c r="I149" s="46">
        <f t="shared" ca="1" si="13"/>
        <v>45134</v>
      </c>
      <c r="K149" s="35">
        <f t="shared" ca="1" si="11"/>
        <v>123</v>
      </c>
      <c r="P149" s="40" t="str">
        <f>IFERROR(IF(OR(#REF!="Outreach",#REF!=""),"",#REF!),"")</f>
        <v/>
      </c>
    </row>
    <row r="150" spans="4:27" s="4" customFormat="1" x14ac:dyDescent="0.25">
      <c r="D150" s="44">
        <f t="shared" si="14"/>
        <v>195</v>
      </c>
      <c r="F150" s="4" t="str">
        <f t="shared" si="12"/>
        <v xml:space="preserve"> , </v>
      </c>
      <c r="I150" s="6">
        <f t="shared" ca="1" si="13"/>
        <v>45134</v>
      </c>
      <c r="K150" s="35">
        <f t="shared" ca="1" si="11"/>
        <v>123</v>
      </c>
      <c r="P150" s="40" t="str">
        <f>IFERROR(IF(OR(#REF!="Outreach",#REF!=""),"",#REF!),"")</f>
        <v/>
      </c>
      <c r="X150" s="7"/>
      <c r="AA150" s="7"/>
    </row>
    <row r="151" spans="4:27" s="7" customFormat="1" x14ac:dyDescent="0.25">
      <c r="D151" s="44">
        <f t="shared" si="14"/>
        <v>195</v>
      </c>
      <c r="F151" s="4" t="str">
        <f t="shared" si="12"/>
        <v xml:space="preserve"> , </v>
      </c>
      <c r="I151" s="46">
        <f t="shared" ca="1" si="13"/>
        <v>45134</v>
      </c>
      <c r="K151" s="35">
        <f t="shared" ca="1" si="11"/>
        <v>123</v>
      </c>
      <c r="P151" s="40" t="str">
        <f>IFERROR(IF(OR(#REF!="Outreach",#REF!=""),"",#REF!),"")</f>
        <v/>
      </c>
    </row>
    <row r="152" spans="4:27" s="4" customFormat="1" x14ac:dyDescent="0.25">
      <c r="D152" s="44">
        <f t="shared" si="14"/>
        <v>195</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195</v>
      </c>
      <c r="F153" s="4" t="str">
        <f t="shared" si="12"/>
        <v xml:space="preserve"> , </v>
      </c>
      <c r="I153" s="46">
        <f t="shared" ca="1" si="13"/>
        <v>45134</v>
      </c>
      <c r="K153" s="35">
        <f t="shared" ca="1" si="11"/>
        <v>123</v>
      </c>
      <c r="P153" s="40" t="str">
        <f>IFERROR(IF(OR(#REF!="Outreach",#REF!=""),"",#REF!),"")</f>
        <v/>
      </c>
    </row>
    <row r="154" spans="4:27" s="4" customFormat="1" x14ac:dyDescent="0.25">
      <c r="D154" s="44">
        <f t="shared" si="14"/>
        <v>195</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195</v>
      </c>
      <c r="F155" s="4" t="str">
        <f t="shared" si="12"/>
        <v xml:space="preserve"> , </v>
      </c>
      <c r="I155" s="46">
        <f t="shared" ca="1" si="13"/>
        <v>45134</v>
      </c>
      <c r="K155" s="35">
        <f t="shared" ca="1" si="11"/>
        <v>123</v>
      </c>
      <c r="P155" s="40" t="str">
        <f>IFERROR(IF(OR(#REF!="Outreach",#REF!=""),"",#REF!),"")</f>
        <v/>
      </c>
    </row>
    <row r="156" spans="4:27" s="4" customFormat="1" x14ac:dyDescent="0.25">
      <c r="D156" s="44">
        <f t="shared" si="14"/>
        <v>195</v>
      </c>
      <c r="F156" s="4" t="str">
        <f t="shared" si="12"/>
        <v xml:space="preserve"> , </v>
      </c>
      <c r="I156" s="6">
        <f ca="1">TODAY()</f>
        <v>45134</v>
      </c>
      <c r="K156" s="35">
        <f t="shared" ca="1" si="11"/>
        <v>123</v>
      </c>
      <c r="P156" s="40" t="str">
        <f>IFERROR(IF(OR(#REF!="Outreach",#REF!=""),"",#REF!),"")</f>
        <v/>
      </c>
      <c r="X156" s="7"/>
      <c r="AA156" s="7"/>
    </row>
    <row r="157" spans="4:27" s="7" customFormat="1" x14ac:dyDescent="0.25">
      <c r="D157" s="44">
        <f t="shared" si="14"/>
        <v>195</v>
      </c>
      <c r="F157" s="4" t="str">
        <f t="shared" si="12"/>
        <v xml:space="preserve"> , </v>
      </c>
      <c r="I157" s="46">
        <f t="shared" ca="1" si="13"/>
        <v>45134</v>
      </c>
      <c r="K157" s="35">
        <f t="shared" ca="1" si="11"/>
        <v>123</v>
      </c>
      <c r="P157" s="40" t="str">
        <f>IFERROR(IF(OR(#REF!="Outreach",#REF!=""),"",#REF!),"")</f>
        <v/>
      </c>
    </row>
    <row r="158" spans="4:27" s="4" customFormat="1" x14ac:dyDescent="0.25">
      <c r="D158" s="44">
        <f t="shared" si="14"/>
        <v>195</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195</v>
      </c>
      <c r="F159" s="4" t="str">
        <f t="shared" si="12"/>
        <v xml:space="preserve"> , </v>
      </c>
      <c r="I159" s="46">
        <f t="shared" ca="1" si="13"/>
        <v>45134</v>
      </c>
      <c r="K159" s="35">
        <f t="shared" ca="1" si="11"/>
        <v>123</v>
      </c>
      <c r="P159" s="40" t="str">
        <f>IFERROR(IF(OR(#REF!="Outreach",#REF!=""),"",#REF!),"")</f>
        <v/>
      </c>
    </row>
    <row r="160" spans="4:27" s="4" customFormat="1" x14ac:dyDescent="0.25">
      <c r="D160" s="44">
        <f t="shared" si="14"/>
        <v>195</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195</v>
      </c>
      <c r="F161" s="4" t="str">
        <f t="shared" si="12"/>
        <v xml:space="preserve"> , </v>
      </c>
      <c r="I161" s="46">
        <f t="shared" ca="1" si="13"/>
        <v>45134</v>
      </c>
      <c r="K161" s="35">
        <f t="shared" ca="1" si="11"/>
        <v>123</v>
      </c>
      <c r="P161" s="40" t="str">
        <f>IFERROR(IF(OR(#REF!="Outreach",#REF!=""),"",#REF!),"")</f>
        <v/>
      </c>
    </row>
    <row r="162" spans="4:27" s="4" customFormat="1" x14ac:dyDescent="0.25">
      <c r="D162" s="44">
        <f t="shared" si="14"/>
        <v>195</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195</v>
      </c>
      <c r="F163" s="4" t="str">
        <f t="shared" si="12"/>
        <v xml:space="preserve"> , </v>
      </c>
      <c r="I163" s="46">
        <f t="shared" ca="1" si="13"/>
        <v>45134</v>
      </c>
      <c r="K163" s="35">
        <f t="shared" ca="1" si="11"/>
        <v>123</v>
      </c>
      <c r="P163" s="40" t="str">
        <f>IFERROR(IF(OR(#REF!="Outreach",#REF!=""),"",#REF!),"")</f>
        <v/>
      </c>
    </row>
    <row r="164" spans="4:27" s="4" customFormat="1" x14ac:dyDescent="0.25">
      <c r="D164" s="44">
        <f t="shared" si="14"/>
        <v>195</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si="14"/>
        <v>195</v>
      </c>
      <c r="F165" s="4" t="str">
        <f t="shared" si="12"/>
        <v xml:space="preserve"> , </v>
      </c>
      <c r="I165" s="46">
        <f t="shared" ca="1" si="13"/>
        <v>45134</v>
      </c>
      <c r="K165" s="35">
        <f t="shared" ca="1" si="11"/>
        <v>123</v>
      </c>
      <c r="P165" s="40" t="str">
        <f>IFERROR(IF(OR(#REF!="Outreach",#REF!=""),"",#REF!),"")</f>
        <v/>
      </c>
    </row>
    <row r="166" spans="4:27" s="4" customFormat="1" x14ac:dyDescent="0.25">
      <c r="D166" s="44">
        <f t="shared" si="14"/>
        <v>195</v>
      </c>
      <c r="F166" s="4" t="str">
        <f t="shared" si="12"/>
        <v xml:space="preserve"> , </v>
      </c>
      <c r="I166" s="6">
        <f t="shared" ca="1" si="13"/>
        <v>45134</v>
      </c>
      <c r="K166" s="35">
        <f t="shared" ca="1" si="11"/>
        <v>123</v>
      </c>
      <c r="P166" s="40" t="str">
        <f>IFERROR(IF(OR(#REF!="Outreach",#REF!=""),"",#REF!),"")</f>
        <v/>
      </c>
      <c r="X166" s="7"/>
      <c r="AA166" s="7"/>
    </row>
    <row r="167" spans="4:27" s="7" customFormat="1" x14ac:dyDescent="0.25">
      <c r="D167" s="44">
        <f t="shared" si="14"/>
        <v>195</v>
      </c>
      <c r="F167" s="4" t="str">
        <f t="shared" si="12"/>
        <v xml:space="preserve"> , </v>
      </c>
      <c r="I167" s="46">
        <f t="shared" ca="1" si="13"/>
        <v>45134</v>
      </c>
      <c r="K167" s="35">
        <f t="shared" ca="1" si="11"/>
        <v>123</v>
      </c>
      <c r="P167" s="40" t="str">
        <f>IFERROR(IF(OR(#REF!="Outreach",#REF!=""),"",#REF!),"")</f>
        <v/>
      </c>
    </row>
    <row r="168" spans="4:27" s="4" customFormat="1" x14ac:dyDescent="0.25">
      <c r="D168" s="44">
        <f t="shared" ref="D168:D196" si="15">COUNTIF($F$2:$F$196,F169)</f>
        <v>195</v>
      </c>
      <c r="F168" s="4" t="str">
        <f t="shared" si="12"/>
        <v xml:space="preserve"> , </v>
      </c>
      <c r="I168" s="6">
        <f t="shared" ca="1" si="13"/>
        <v>45134</v>
      </c>
      <c r="K168" s="35">
        <f t="shared" ca="1" si="11"/>
        <v>123</v>
      </c>
      <c r="P168" s="40" t="str">
        <f>IFERROR(IF(OR(#REF!="Outreach",#REF!=""),"",#REF!),"")</f>
        <v/>
      </c>
      <c r="X168" s="7"/>
      <c r="AA168" s="7"/>
    </row>
    <row r="169" spans="4:27" s="7" customFormat="1" x14ac:dyDescent="0.25">
      <c r="D169" s="44">
        <f t="shared" si="15"/>
        <v>195</v>
      </c>
      <c r="F169" s="4" t="str">
        <f t="shared" si="12"/>
        <v xml:space="preserve"> , </v>
      </c>
      <c r="I169" s="46">
        <f t="shared" ca="1" si="13"/>
        <v>45134</v>
      </c>
      <c r="K169" s="35">
        <f t="shared" ca="1" si="11"/>
        <v>123</v>
      </c>
      <c r="P169" s="40" t="str">
        <f>IFERROR(IF(OR(#REF!="Outreach",#REF!=""),"",#REF!),"")</f>
        <v/>
      </c>
    </row>
    <row r="170" spans="4:27" s="4" customFormat="1" x14ac:dyDescent="0.25">
      <c r="D170" s="44">
        <f t="shared" si="15"/>
        <v>195</v>
      </c>
      <c r="F170" s="4" t="str">
        <f t="shared" si="12"/>
        <v xml:space="preserve"> , </v>
      </c>
      <c r="I170" s="6">
        <f t="shared" ca="1" si="13"/>
        <v>45134</v>
      </c>
      <c r="K170" s="35">
        <f t="shared" ca="1" si="11"/>
        <v>123</v>
      </c>
      <c r="P170" s="40" t="str">
        <f>IFERROR(IF(OR(#REF!="Outreach",#REF!=""),"",#REF!),"")</f>
        <v/>
      </c>
      <c r="X170" s="7"/>
      <c r="AA170" s="7"/>
    </row>
    <row r="171" spans="4:27" s="7" customFormat="1" x14ac:dyDescent="0.25">
      <c r="D171" s="44">
        <f t="shared" si="15"/>
        <v>195</v>
      </c>
      <c r="F171" s="4" t="str">
        <f t="shared" si="12"/>
        <v xml:space="preserve"> , </v>
      </c>
      <c r="I171" s="46">
        <f ca="1">TODAY()</f>
        <v>45134</v>
      </c>
      <c r="K171" s="35">
        <f t="shared" ca="1" si="11"/>
        <v>123</v>
      </c>
      <c r="P171" s="40" t="str">
        <f>IFERROR(IF(OR(#REF!="Outreach",#REF!=""),"",#REF!),"")</f>
        <v/>
      </c>
    </row>
    <row r="172" spans="4:27" s="4" customFormat="1" x14ac:dyDescent="0.25">
      <c r="D172" s="44">
        <f t="shared" si="15"/>
        <v>195</v>
      </c>
      <c r="F172" s="4" t="str">
        <f t="shared" si="12"/>
        <v xml:space="preserve"> , </v>
      </c>
      <c r="I172" s="6">
        <f t="shared" ref="I172:I196" ca="1" si="16">TODAY()</f>
        <v>45134</v>
      </c>
      <c r="K172" s="35">
        <f t="shared" ca="1" si="11"/>
        <v>123</v>
      </c>
      <c r="P172" s="40" t="str">
        <f>IFERROR(IF(OR(#REF!="Outreach",#REF!=""),"",#REF!),"")</f>
        <v/>
      </c>
      <c r="X172" s="7"/>
      <c r="AA172" s="7"/>
    </row>
    <row r="173" spans="4:27" s="7" customFormat="1" x14ac:dyDescent="0.25">
      <c r="D173" s="44">
        <f t="shared" si="15"/>
        <v>195</v>
      </c>
      <c r="F173" s="4" t="str">
        <f t="shared" si="12"/>
        <v xml:space="preserve"> , </v>
      </c>
      <c r="I173" s="46">
        <f t="shared" ca="1" si="16"/>
        <v>45134</v>
      </c>
      <c r="K173" s="35">
        <f t="shared" ca="1" si="11"/>
        <v>123</v>
      </c>
      <c r="P173" s="40" t="str">
        <f>IFERROR(IF(OR(#REF!="Outreach",#REF!=""),"",#REF!),"")</f>
        <v/>
      </c>
    </row>
    <row r="174" spans="4:27" s="4" customFormat="1" x14ac:dyDescent="0.25">
      <c r="D174" s="44">
        <f t="shared" si="15"/>
        <v>195</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195</v>
      </c>
      <c r="F175" s="4" t="str">
        <f t="shared" si="12"/>
        <v xml:space="preserve"> , </v>
      </c>
      <c r="I175" s="46">
        <f t="shared" ca="1" si="16"/>
        <v>45134</v>
      </c>
      <c r="K175" s="35">
        <f t="shared" ca="1" si="11"/>
        <v>123</v>
      </c>
      <c r="P175" s="40" t="str">
        <f>IFERROR(IF(OR(#REF!="Outreach",#REF!=""),"",#REF!),"")</f>
        <v/>
      </c>
    </row>
    <row r="176" spans="4:27" s="4" customFormat="1" x14ac:dyDescent="0.25">
      <c r="D176" s="44">
        <f t="shared" si="15"/>
        <v>195</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195</v>
      </c>
      <c r="F177" s="4" t="str">
        <f t="shared" si="12"/>
        <v xml:space="preserve"> , </v>
      </c>
      <c r="I177" s="46">
        <f t="shared" ca="1" si="16"/>
        <v>45134</v>
      </c>
      <c r="K177" s="35">
        <f t="shared" ca="1" si="11"/>
        <v>123</v>
      </c>
      <c r="P177" s="40" t="str">
        <f>IFERROR(IF(OR(#REF!="Outreach",#REF!=""),"",#REF!),"")</f>
        <v/>
      </c>
    </row>
    <row r="178" spans="4:27" s="4" customFormat="1" x14ac:dyDescent="0.25">
      <c r="D178" s="44">
        <f t="shared" si="15"/>
        <v>195</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 t="shared" si="15"/>
        <v>195</v>
      </c>
      <c r="F179" s="4" t="str">
        <f t="shared" si="12"/>
        <v xml:space="preserve"> , </v>
      </c>
      <c r="I179" s="46">
        <f t="shared" ca="1" si="16"/>
        <v>45134</v>
      </c>
      <c r="K179" s="35">
        <f t="shared" ca="1" si="11"/>
        <v>123</v>
      </c>
      <c r="P179" s="40" t="str">
        <f>IFERROR(IF(OR(#REF!="Outreach",#REF!=""),"",#REF!),"")</f>
        <v/>
      </c>
    </row>
    <row r="180" spans="4:27" s="4" customFormat="1" x14ac:dyDescent="0.25">
      <c r="D180" s="44">
        <f t="shared" si="15"/>
        <v>195</v>
      </c>
      <c r="F180" s="4" t="str">
        <f t="shared" si="12"/>
        <v xml:space="preserve"> , </v>
      </c>
      <c r="I180" s="6">
        <f t="shared" ca="1" si="16"/>
        <v>45134</v>
      </c>
      <c r="K180" s="35">
        <f t="shared" ca="1" si="11"/>
        <v>123</v>
      </c>
      <c r="P180" s="40" t="str">
        <f>IFERROR(IF(OR(#REF!="Outreach",#REF!=""),"",#REF!),"")</f>
        <v/>
      </c>
      <c r="X180" s="7"/>
      <c r="AA180" s="7"/>
    </row>
    <row r="181" spans="4:27" s="7" customFormat="1" x14ac:dyDescent="0.25">
      <c r="D181" s="44">
        <f t="shared" si="15"/>
        <v>195</v>
      </c>
      <c r="F181" s="4" t="str">
        <f t="shared" si="12"/>
        <v xml:space="preserve"> , </v>
      </c>
      <c r="I181" s="46">
        <f t="shared" ca="1" si="16"/>
        <v>45134</v>
      </c>
      <c r="K181" s="35">
        <f t="shared" ca="1" si="11"/>
        <v>123</v>
      </c>
      <c r="P181" s="40" t="str">
        <f>IFERROR(IF(OR(#REF!="Outreach",#REF!=""),"",#REF!),"")</f>
        <v/>
      </c>
    </row>
    <row r="182" spans="4:27" s="4" customFormat="1" x14ac:dyDescent="0.25">
      <c r="D182" s="44">
        <f t="shared" si="15"/>
        <v>195</v>
      </c>
      <c r="F182" s="4" t="str">
        <f t="shared" si="12"/>
        <v xml:space="preserve"> , </v>
      </c>
      <c r="I182" s="6">
        <f t="shared" ca="1" si="16"/>
        <v>45134</v>
      </c>
      <c r="K182" s="35">
        <f t="shared" ca="1" si="11"/>
        <v>123</v>
      </c>
      <c r="P182" s="40" t="str">
        <f>IFERROR(IF(OR(#REF!="Outreach",#REF!=""),"",#REF!),"")</f>
        <v/>
      </c>
      <c r="X182" s="7"/>
      <c r="AA182" s="7"/>
    </row>
    <row r="183" spans="4:27" s="7" customFormat="1" x14ac:dyDescent="0.25">
      <c r="D183" s="44">
        <f t="shared" si="15"/>
        <v>195</v>
      </c>
      <c r="F183" s="4" t="str">
        <f t="shared" si="12"/>
        <v xml:space="preserve"> , </v>
      </c>
      <c r="I183" s="46">
        <f t="shared" ca="1" si="16"/>
        <v>45134</v>
      </c>
      <c r="K183" s="35">
        <f t="shared" ca="1" si="11"/>
        <v>123</v>
      </c>
      <c r="P183" s="40" t="str">
        <f>IFERROR(IF(OR(#REF!="Outreach",#REF!=""),"",#REF!),"")</f>
        <v/>
      </c>
    </row>
    <row r="184" spans="4:27" s="4" customFormat="1" x14ac:dyDescent="0.25">
      <c r="D184" s="44">
        <f t="shared" si="15"/>
        <v>195</v>
      </c>
      <c r="F184" s="4" t="str">
        <f t="shared" si="12"/>
        <v xml:space="preserve"> , </v>
      </c>
      <c r="I184" s="6">
        <f t="shared" ca="1" si="16"/>
        <v>45134</v>
      </c>
      <c r="K184" s="35">
        <f t="shared" ca="1" si="11"/>
        <v>123</v>
      </c>
      <c r="P184" s="40" t="str">
        <f>IFERROR(IF(OR(#REF!="Outreach",#REF!=""),"",#REF!),"")</f>
        <v/>
      </c>
      <c r="X184" s="7"/>
      <c r="AA184" s="7"/>
    </row>
    <row r="185" spans="4:27" s="7" customFormat="1" x14ac:dyDescent="0.25">
      <c r="D185" s="44">
        <f t="shared" si="15"/>
        <v>195</v>
      </c>
      <c r="F185" s="4" t="str">
        <f t="shared" si="12"/>
        <v xml:space="preserve"> , </v>
      </c>
      <c r="I185" s="46">
        <f t="shared" ca="1" si="16"/>
        <v>45134</v>
      </c>
      <c r="K185" s="35">
        <f t="shared" ca="1" si="11"/>
        <v>123</v>
      </c>
      <c r="P185" s="40" t="str">
        <f>IFERROR(IF(OR(#REF!="Outreach",#REF!=""),"",#REF!),"")</f>
        <v/>
      </c>
    </row>
    <row r="186" spans="4:27" s="4" customFormat="1" x14ac:dyDescent="0.25">
      <c r="D186" s="44">
        <f t="shared" si="15"/>
        <v>195</v>
      </c>
      <c r="F186" s="4" t="str">
        <f t="shared" si="12"/>
        <v xml:space="preserve"> , </v>
      </c>
      <c r="I186" s="6">
        <f t="shared" ca="1" si="16"/>
        <v>45134</v>
      </c>
      <c r="K186" s="35">
        <f t="shared" ca="1" si="11"/>
        <v>123</v>
      </c>
      <c r="P186" s="40" t="str">
        <f>IFERROR(IF(OR(#REF!="Outreach",#REF!=""),"",#REF!),"")</f>
        <v/>
      </c>
      <c r="X186" s="7"/>
      <c r="AA186" s="7"/>
    </row>
    <row r="187" spans="4:27" s="7" customFormat="1" x14ac:dyDescent="0.25">
      <c r="D187" s="44">
        <f t="shared" si="15"/>
        <v>195</v>
      </c>
      <c r="F187" s="4" t="str">
        <f t="shared" si="12"/>
        <v xml:space="preserve"> , </v>
      </c>
      <c r="I187" s="46">
        <f t="shared" ca="1" si="16"/>
        <v>45134</v>
      </c>
      <c r="K187" s="35">
        <f t="shared" ca="1" si="11"/>
        <v>123</v>
      </c>
      <c r="P187" s="40" t="str">
        <f>IFERROR(IF(OR(#REF!="Outreach",#REF!=""),"",#REF!),"")</f>
        <v/>
      </c>
    </row>
    <row r="188" spans="4:27" s="4" customFormat="1" x14ac:dyDescent="0.25">
      <c r="D188" s="44">
        <f t="shared" si="15"/>
        <v>195</v>
      </c>
      <c r="F188" s="4" t="str">
        <f t="shared" si="12"/>
        <v xml:space="preserve"> , </v>
      </c>
      <c r="I188" s="6">
        <f t="shared" ca="1" si="16"/>
        <v>45134</v>
      </c>
      <c r="K188" s="35">
        <f t="shared" ca="1" si="11"/>
        <v>123</v>
      </c>
      <c r="P188" s="40" t="str">
        <f>IFERROR(IF(OR(#REF!="Outreach",#REF!=""),"",#REF!),"")</f>
        <v/>
      </c>
      <c r="X188" s="7"/>
      <c r="AA188" s="7"/>
    </row>
    <row r="189" spans="4:27" s="7" customFormat="1" x14ac:dyDescent="0.25">
      <c r="D189" s="44">
        <f t="shared" si="15"/>
        <v>195</v>
      </c>
      <c r="F189" s="4" t="str">
        <f t="shared" si="12"/>
        <v xml:space="preserve"> , </v>
      </c>
      <c r="I189" s="46">
        <f t="shared" ca="1" si="16"/>
        <v>45134</v>
      </c>
      <c r="K189" s="35">
        <f t="shared" ca="1" si="11"/>
        <v>123</v>
      </c>
      <c r="P189" s="40" t="str">
        <f>IFERROR(IF(OR(#REF!="Outreach",#REF!=""),"",#REF!),"")</f>
        <v/>
      </c>
    </row>
    <row r="190" spans="4:27" s="4" customFormat="1" x14ac:dyDescent="0.25">
      <c r="D190" s="44">
        <f t="shared" si="15"/>
        <v>195</v>
      </c>
      <c r="F190" s="4" t="str">
        <f t="shared" si="12"/>
        <v xml:space="preserve"> , </v>
      </c>
      <c r="I190" s="6">
        <f t="shared" ca="1" si="16"/>
        <v>45134</v>
      </c>
      <c r="K190" s="35">
        <f t="shared" ref="K190:K196" ca="1" si="17">DATEDIF(J190,TODAY(),"y")</f>
        <v>123</v>
      </c>
      <c r="P190" s="40" t="str">
        <f>IFERROR(IF(OR(#REF!="Outreach",#REF!=""),"",#REF!),"")</f>
        <v/>
      </c>
      <c r="X190" s="7"/>
      <c r="AA190" s="7"/>
    </row>
    <row r="191" spans="4:27" s="7" customFormat="1" x14ac:dyDescent="0.25">
      <c r="D191" s="44">
        <f t="shared" si="15"/>
        <v>195</v>
      </c>
      <c r="F191" s="4" t="str">
        <f t="shared" ref="F191:F196" si="18">CONCATENATE(G191," , ",H191)</f>
        <v xml:space="preserve"> , </v>
      </c>
      <c r="I191" s="46">
        <f t="shared" ca="1" si="16"/>
        <v>45134</v>
      </c>
      <c r="K191" s="35">
        <f t="shared" ca="1" si="17"/>
        <v>123</v>
      </c>
      <c r="P191" s="40" t="str">
        <f>IFERROR(IF(OR(#REF!="Outreach",#REF!=""),"",#REF!),"")</f>
        <v/>
      </c>
    </row>
    <row r="192" spans="4:27" s="4" customFormat="1" x14ac:dyDescent="0.25">
      <c r="D192" s="44">
        <f t="shared" si="15"/>
        <v>195</v>
      </c>
      <c r="F192" s="4" t="str">
        <f t="shared" si="18"/>
        <v xml:space="preserve"> , </v>
      </c>
      <c r="I192" s="6">
        <f t="shared" ca="1" si="16"/>
        <v>45134</v>
      </c>
      <c r="K192" s="35">
        <f t="shared" ca="1" si="17"/>
        <v>123</v>
      </c>
      <c r="P192" s="40" t="str">
        <f>IFERROR(IF(OR(#REF!="Outreach",#REF!=""),"",#REF!),"")</f>
        <v/>
      </c>
      <c r="X192" s="7"/>
      <c r="AA192" s="7"/>
    </row>
    <row r="193" spans="1:32" s="7" customFormat="1" x14ac:dyDescent="0.25">
      <c r="D193" s="44">
        <f t="shared" si="15"/>
        <v>195</v>
      </c>
      <c r="F193" s="4" t="str">
        <f t="shared" si="18"/>
        <v xml:space="preserve"> , </v>
      </c>
      <c r="I193" s="46">
        <f t="shared" ca="1" si="16"/>
        <v>45134</v>
      </c>
      <c r="K193" s="35">
        <f t="shared" ca="1" si="17"/>
        <v>123</v>
      </c>
      <c r="P193" s="40" t="str">
        <f>IFERROR(IF(OR(#REF!="Outreach",#REF!=""),"",#REF!),"")</f>
        <v/>
      </c>
    </row>
    <row r="194" spans="1:32" s="4" customFormat="1" x14ac:dyDescent="0.25">
      <c r="D194" s="44">
        <f t="shared" si="15"/>
        <v>195</v>
      </c>
      <c r="F194" s="4" t="str">
        <f t="shared" si="18"/>
        <v xml:space="preserve"> , </v>
      </c>
      <c r="I194" s="6">
        <f t="shared" ca="1" si="16"/>
        <v>45134</v>
      </c>
      <c r="K194" s="35">
        <f t="shared" ca="1" si="17"/>
        <v>123</v>
      </c>
      <c r="P194" s="40" t="str">
        <f>IFERROR(IF(OR(#REF!="Outreach",#REF!=""),"",#REF!),"")</f>
        <v/>
      </c>
      <c r="X194" s="7"/>
      <c r="AA194" s="7"/>
    </row>
    <row r="195" spans="1:32" s="7" customFormat="1" x14ac:dyDescent="0.25">
      <c r="D195" s="44">
        <f t="shared" si="15"/>
        <v>195</v>
      </c>
      <c r="F195" s="4" t="str">
        <f t="shared" si="18"/>
        <v xml:space="preserve"> , </v>
      </c>
      <c r="I195" s="46">
        <f t="shared" ca="1" si="16"/>
        <v>45134</v>
      </c>
      <c r="K195" s="35">
        <f t="shared" ca="1" si="17"/>
        <v>123</v>
      </c>
      <c r="P195" s="40" t="str">
        <f>IFERROR(IF(OR(#REF!="Outreach",#REF!=""),"",#REF!),"")</f>
        <v/>
      </c>
    </row>
    <row r="196" spans="1:32" s="4" customFormat="1" x14ac:dyDescent="0.25">
      <c r="D196" s="44">
        <f t="shared" si="15"/>
        <v>0</v>
      </c>
      <c r="F196" s="4" t="str">
        <f t="shared" si="18"/>
        <v xml:space="preserve"> , </v>
      </c>
      <c r="I196" s="6">
        <f t="shared" ca="1" si="16"/>
        <v>45134</v>
      </c>
      <c r="K196" s="35">
        <f t="shared" ca="1" si="17"/>
        <v>123</v>
      </c>
      <c r="P196" s="40" t="str">
        <f>IFERROR(IF(OR(#REF!="Outreach",#REF!=""),"",#REF!),"")</f>
        <v/>
      </c>
      <c r="X196" s="7"/>
      <c r="AA196" s="7"/>
    </row>
    <row r="197" spans="1:32" s="10" customFormat="1" x14ac:dyDescent="0.25">
      <c r="A197" s="9" t="s">
        <v>33</v>
      </c>
      <c r="K197" s="36"/>
      <c r="P197" s="42"/>
      <c r="X197" s="7"/>
      <c r="AA197" s="7"/>
    </row>
    <row r="198" spans="1:32" s="5" customFormat="1" x14ac:dyDescent="0.25">
      <c r="K198" s="37"/>
      <c r="P198" s="43"/>
      <c r="X198" s="7"/>
      <c r="AA198" s="7"/>
    </row>
    <row r="199" spans="1:32" s="5" customFormat="1" x14ac:dyDescent="0.25">
      <c r="A199" s="5">
        <f>COUNTIF(A2:A196,"&gt;0")</f>
        <v>0</v>
      </c>
      <c r="B199" s="5">
        <f>COUNTIF(B2:B196, "Sunday")</f>
        <v>0</v>
      </c>
      <c r="C199" s="5">
        <f>COUNTIF(C2:C196,"*Block A*")</f>
        <v>0</v>
      </c>
      <c r="K199" s="37">
        <f ca="1">COUNTIFS(K2:K196,"&gt;0",K2:K196,"&lt;13")</f>
        <v>0</v>
      </c>
      <c r="L199" s="5">
        <f>COUNTIF(L2:L196,"W")</f>
        <v>0</v>
      </c>
      <c r="M199" s="5">
        <f>COUNTIF(M2:M196,"M")</f>
        <v>0</v>
      </c>
      <c r="N199" s="5">
        <f>COUNTIF(N2:N196,"Alachua")</f>
        <v>0</v>
      </c>
      <c r="O199" s="5">
        <f>COUNTIF(O2:O196,"Home")</f>
        <v>0</v>
      </c>
      <c r="P199" s="43"/>
      <c r="Q199" s="5">
        <f>COUNTIF(Q2:Q196, "Armed Disturbance")</f>
        <v>0</v>
      </c>
      <c r="R199" s="5">
        <f>COUNTIF(R2:R196,"Y")</f>
        <v>0</v>
      </c>
      <c r="S199" s="5">
        <f>COUNTIF(S2:S196,"Y")</f>
        <v>0</v>
      </c>
      <c r="T199" s="5">
        <f>COUNTIF(T2:T196,"Y")</f>
        <v>0</v>
      </c>
      <c r="V199" s="5">
        <f>COUNTIF(V2:V196, "Y")</f>
        <v>0</v>
      </c>
      <c r="W199" s="5">
        <f>COUNTIF(W2:W196, "Y")</f>
        <v>0</v>
      </c>
      <c r="X199" s="7">
        <f>COUNTIF(X2:X196,"Y")</f>
        <v>0</v>
      </c>
      <c r="Y199" s="5">
        <f>COUNTIF(Y2:Y196,"Y")</f>
        <v>0</v>
      </c>
      <c r="Z199" s="5">
        <f>COUNTIF(Z2:Z196,"N/A")</f>
        <v>0</v>
      </c>
      <c r="AA199" s="7"/>
      <c r="AB199" s="5">
        <f>COUNTIF(AB2:AB196,"Y")</f>
        <v>0</v>
      </c>
      <c r="AC199" s="5">
        <f>COUNTIF(AC2:AC196,"Y")</f>
        <v>0</v>
      </c>
      <c r="AD199" s="5">
        <f>COUNTIF(AD2:AD196,"Y")</f>
        <v>0</v>
      </c>
      <c r="AE199" s="5">
        <f>COUNTIF(AE2:AE196,"Y")</f>
        <v>0</v>
      </c>
      <c r="AF199" s="5">
        <f>COUNTIF(AF2:AF196,"Y")</f>
        <v>0</v>
      </c>
    </row>
    <row r="200" spans="1:32" s="5" customFormat="1" x14ac:dyDescent="0.25">
      <c r="B200" s="5">
        <f>COUNTIF(B2:B196, "Monday")</f>
        <v>0</v>
      </c>
      <c r="C200" s="5">
        <f>COUNTIF(C2:C196,"*Block B*")</f>
        <v>0</v>
      </c>
      <c r="K200" s="37">
        <f ca="1">COUNTIFS(K2:K196,"&gt;12",K2:K196,"&lt;18")</f>
        <v>0</v>
      </c>
      <c r="L200" s="5">
        <f>COUNTIF(L2:L196,"B")</f>
        <v>0</v>
      </c>
      <c r="M200" s="5">
        <f>COUNTIF(M2:M196,"F")</f>
        <v>0</v>
      </c>
      <c r="N200" s="5">
        <f>COUNTIF(N2:N196,"Archer")</f>
        <v>0</v>
      </c>
      <c r="O200" s="5">
        <f>COUNTIF(O2:O196,"Community Location")</f>
        <v>0</v>
      </c>
      <c r="P200" s="43"/>
      <c r="Q200" s="5">
        <f>COUNTIF(Q2:Q196, "Assist Citizen")</f>
        <v>0</v>
      </c>
      <c r="R200" s="5">
        <f>COUNTIF(R2:R196,"N")</f>
        <v>0</v>
      </c>
      <c r="S200" s="5">
        <f>COUNTIF(S2:S196,"N")</f>
        <v>0</v>
      </c>
      <c r="T200" s="5">
        <f>COUNTIF(T2:T196,"N")</f>
        <v>0</v>
      </c>
      <c r="V200" s="5">
        <f>COUNTIF(V2:V196, "N")</f>
        <v>0</v>
      </c>
      <c r="W200" s="5">
        <f>COUNTIF(W2:W196, "N")</f>
        <v>0</v>
      </c>
      <c r="X200" s="7">
        <f>COUNTIF(X2:X196,"N")</f>
        <v>0</v>
      </c>
      <c r="Y200" s="5">
        <f>COUNTIF(Y2:Y196,"N")</f>
        <v>0</v>
      </c>
      <c r="Z200" s="5">
        <f>COUNTIF(Z2:Z196,"BA")</f>
        <v>0</v>
      </c>
      <c r="AA200" s="7"/>
      <c r="AB200" s="5">
        <f>COUNTIF(AB2:AB196,"N")</f>
        <v>0</v>
      </c>
      <c r="AC200" s="5">
        <f>COUNTIF(AC2:AC196,"N")</f>
        <v>0</v>
      </c>
      <c r="AD200" s="5">
        <f>COUNTIF(AD2:AD196,"N")</f>
        <v>0</v>
      </c>
      <c r="AE200" s="5">
        <f>COUNTIF(AE2:AE196,"N")</f>
        <v>0</v>
      </c>
      <c r="AF200" s="5">
        <f>COUNTIF(AF2:AF196,"N")</f>
        <v>0</v>
      </c>
    </row>
    <row r="201" spans="1:32" s="5" customFormat="1" x14ac:dyDescent="0.25">
      <c r="B201" s="5">
        <f>COUNTIF(B2:B196, "Tuesday")</f>
        <v>0</v>
      </c>
      <c r="C201" s="5">
        <f>COUNTIF(C2:C196,"*Block C*")</f>
        <v>0</v>
      </c>
      <c r="K201" s="37">
        <f ca="1">COUNTIFS(K2:K196,"&gt;17",K2:K196,"&lt;26")</f>
        <v>0</v>
      </c>
      <c r="L201" s="5">
        <f>COUNTIF(L2:L196,"A")</f>
        <v>0</v>
      </c>
      <c r="M201" s="5">
        <f>COUNTIF(M2:M196,"Other")</f>
        <v>0</v>
      </c>
      <c r="N201" s="5">
        <f>COUNTIF(N2:N196,"Clay County")</f>
        <v>0</v>
      </c>
      <c r="O201" s="5">
        <f>COUNTIF(O2:O196,"Satellite Office")</f>
        <v>0</v>
      </c>
      <c r="P201" s="43"/>
      <c r="Q201" s="5">
        <f>COUNTIF(Q2:Q196, "Baker Act")</f>
        <v>0</v>
      </c>
      <c r="R201" s="5">
        <f>COUNTIF(R2:R196,"Unknown")</f>
        <v>0</v>
      </c>
      <c r="S201" s="5">
        <f>COUNTIF(S2:S196,"Unknown")</f>
        <v>0</v>
      </c>
      <c r="T201" s="5">
        <f>COUNTIF(T2:T196,"NA")</f>
        <v>0</v>
      </c>
      <c r="V201" s="5">
        <f>COUNTIF(V2:V196, "Unknown")</f>
        <v>0</v>
      </c>
      <c r="W201" s="5">
        <f>COUNTIF(W2:W196, "Unknown")</f>
        <v>0</v>
      </c>
      <c r="X201" s="7">
        <f>COUNTIF(X2:X196,"Unknown")</f>
        <v>0</v>
      </c>
      <c r="Y201" s="5">
        <f>COUNTIF(Y2:Y196,"Unknown")</f>
        <v>0</v>
      </c>
      <c r="Z201" s="5">
        <f>COUNTIF(Z2:Z196,"Medical")</f>
        <v>0</v>
      </c>
      <c r="AA201" s="7"/>
      <c r="AB201" s="5">
        <f>COUNTIF(AB2:AB196,"NA")</f>
        <v>0</v>
      </c>
      <c r="AC201" s="5">
        <f>COUNTIF(AC2:AC196,"NA")</f>
        <v>0</v>
      </c>
      <c r="AD201" s="5">
        <f>COUNTIF(AD2:AD196,"NA")</f>
        <v>0</v>
      </c>
      <c r="AE201" s="5">
        <f>COUNTIF(AE2:AE196,"NA")</f>
        <v>0</v>
      </c>
      <c r="AF201" s="5">
        <f>COUNTIF(AF2:AF196,"NA")</f>
        <v>0</v>
      </c>
    </row>
    <row r="202" spans="1:32" s="5" customFormat="1" x14ac:dyDescent="0.25">
      <c r="B202" s="5">
        <f>COUNTIF(B2:B196, "Wednesday")</f>
        <v>0</v>
      </c>
      <c r="C202" s="5">
        <f>COUNTIF(C2:C196,"*Block D*")</f>
        <v>0</v>
      </c>
      <c r="K202" s="37">
        <f ca="1">COUNTIFS(K2:K196,"&gt;25",K2:K196,"&lt;41")</f>
        <v>0</v>
      </c>
      <c r="L202" s="5">
        <f>COUNTIF(L2:L196,"H")</f>
        <v>0</v>
      </c>
      <c r="N202" s="5">
        <f>COUNTIF(N2:N196,"Gainesville")</f>
        <v>0</v>
      </c>
      <c r="O202" s="5">
        <f>COUNTIF(O2:O196,"Other")</f>
        <v>0</v>
      </c>
      <c r="P202" s="43"/>
      <c r="Q202" s="5">
        <f>COUNTIF(Q2:Q196, "Battery")</f>
        <v>0</v>
      </c>
      <c r="X202" s="7"/>
      <c r="Z202" s="5">
        <f>COUNTIF(Z2:Z196,"Voluntary")</f>
        <v>0</v>
      </c>
      <c r="AA202" s="7"/>
    </row>
    <row r="203" spans="1:32" s="5" customFormat="1" x14ac:dyDescent="0.25">
      <c r="B203" s="5">
        <f>COUNTIF(B2:B196, "Thursday")</f>
        <v>0</v>
      </c>
      <c r="C203" s="5">
        <f>COUNTIF(C2:C196,"*Block E*")</f>
        <v>0</v>
      </c>
      <c r="K203" s="37">
        <f ca="1">COUNTIFS(K2:K196,"&gt;40",K2:K196,"&lt;61")</f>
        <v>0</v>
      </c>
      <c r="L203" s="5">
        <f>COUNTIF(L2:L196,"O")</f>
        <v>0</v>
      </c>
      <c r="N203" s="5">
        <f>COUNTIF(N2:N196,"Hawthorne")</f>
        <v>0</v>
      </c>
      <c r="P203" s="43"/>
      <c r="Q203" s="5">
        <f>COUNTIF(Q2:Q196, "Burglary")</f>
        <v>0</v>
      </c>
      <c r="X203" s="7"/>
      <c r="AA203" s="7"/>
    </row>
    <row r="204" spans="1:32" s="5" customFormat="1" x14ac:dyDescent="0.25">
      <c r="B204" s="5">
        <f>COUNTIF(B2:B196, "Friday")</f>
        <v>0</v>
      </c>
      <c r="C204" s="5">
        <f>COUNTIF(C2:C196,"*Block F*")</f>
        <v>0</v>
      </c>
      <c r="K204" s="37">
        <f ca="1">COUNTIFS(K2:K196,"&gt;60",K2:K196,"&lt;81")</f>
        <v>0</v>
      </c>
      <c r="N204" s="5">
        <f>COUNTIF(N2:N196,"High Springs")</f>
        <v>0</v>
      </c>
      <c r="P204" s="43"/>
      <c r="Q204" s="5">
        <f>COUNTIF(Q2:Q196, "Disturbance")</f>
        <v>0</v>
      </c>
      <c r="X204" s="7"/>
      <c r="AA204" s="7"/>
    </row>
    <row r="205" spans="1:32" s="5" customFormat="1" x14ac:dyDescent="0.25">
      <c r="B205" s="5">
        <f>COUNTIF(B2:B196, "Saturday")</f>
        <v>0</v>
      </c>
      <c r="K205" s="37">
        <f ca="1">COUNTIFS(K2:K196,"&gt;80",K2:K196,"&lt;111")</f>
        <v>0</v>
      </c>
      <c r="N205" s="5">
        <f>COUNTIF(N1:N195,"Jacksonville")</f>
        <v>0</v>
      </c>
      <c r="P205" s="43"/>
      <c r="Q205" s="5">
        <f>COUNTIF(Q2:Q196, "Domestic")</f>
        <v>0</v>
      </c>
      <c r="X205" s="7"/>
      <c r="AA205" s="7"/>
    </row>
    <row r="206" spans="1:32" s="5" customFormat="1" x14ac:dyDescent="0.25">
      <c r="K206" s="37"/>
      <c r="N206" s="5">
        <f>COUNTIF(N2:N196,"Jonesville")</f>
        <v>0</v>
      </c>
      <c r="P206" s="43"/>
      <c r="Q206" s="5">
        <f>COUNTIF(Q2:Q196, "Medical Emergency")</f>
        <v>0</v>
      </c>
      <c r="X206" s="7"/>
      <c r="AA206" s="7"/>
    </row>
    <row r="207" spans="1:32" s="5" customFormat="1" x14ac:dyDescent="0.25">
      <c r="K207" s="37"/>
      <c r="N207" s="5">
        <f>COUNTIF(N2:N196,"Lacrosse")</f>
        <v>0</v>
      </c>
      <c r="P207" s="43"/>
      <c r="Q207" s="5">
        <f>COUNTIF(Q2:Q196, "Mental Health Crisis Situation ")</f>
        <v>0</v>
      </c>
      <c r="X207" s="7"/>
      <c r="AA207" s="7"/>
    </row>
    <row r="208" spans="1:32" s="5" customFormat="1" x14ac:dyDescent="0.25">
      <c r="K208" s="37"/>
      <c r="N208" s="5">
        <f>COUNTIF(N2:N196,"Lochloosa")</f>
        <v>0</v>
      </c>
      <c r="P208" s="43"/>
      <c r="Q208" s="5">
        <f>COUNTIF(Q2:Q196, "Other")</f>
        <v>0</v>
      </c>
      <c r="X208" s="7"/>
      <c r="AA208" s="7"/>
    </row>
    <row r="209" spans="11:27" s="5" customFormat="1" x14ac:dyDescent="0.25">
      <c r="K209" s="37"/>
      <c r="N209" s="5">
        <f>COUNTIF(N2:N196,"Orange Heights")</f>
        <v>0</v>
      </c>
      <c r="P209" s="43"/>
      <c r="Q209" s="5">
        <f>COUNTIF(Q2:Q196, "S20")</f>
        <v>0</v>
      </c>
      <c r="X209" s="7"/>
      <c r="AA209" s="7"/>
    </row>
    <row r="210" spans="11:27" s="5" customFormat="1" x14ac:dyDescent="0.25">
      <c r="K210" s="37"/>
      <c r="N210" s="5">
        <f>COUNTIF(N2:N196,"Micanopy")</f>
        <v>0</v>
      </c>
      <c r="P210" s="43"/>
      <c r="Q210" s="5">
        <f>COUNTIF(Q2:Q196, "Suicide Attempt")</f>
        <v>0</v>
      </c>
      <c r="X210" s="7"/>
      <c r="AA210" s="7"/>
    </row>
    <row r="211" spans="11:27" s="5" customFormat="1" x14ac:dyDescent="0.25">
      <c r="K211" s="37"/>
      <c r="N211" s="5">
        <f>COUNTIF(N2:N196,"Monteocha")</f>
        <v>0</v>
      </c>
      <c r="P211" s="43"/>
      <c r="Q211" s="5">
        <f>COUNTIF(Q2:Q196, "Suspicious Activity")</f>
        <v>0</v>
      </c>
      <c r="X211" s="7"/>
      <c r="AA211" s="7"/>
    </row>
    <row r="212" spans="11:27" s="5" customFormat="1" x14ac:dyDescent="0.25">
      <c r="K212" s="37"/>
      <c r="N212" s="5">
        <f>COUNTIF(N2:N196,"Newberry")</f>
        <v>0</v>
      </c>
      <c r="P212" s="43"/>
      <c r="Q212" s="5">
        <f>COUNTIF(Q2:Q196, "Theft")</f>
        <v>0</v>
      </c>
      <c r="X212" s="7"/>
      <c r="AA212" s="7"/>
    </row>
    <row r="213" spans="11:27" s="5" customFormat="1" x14ac:dyDescent="0.25">
      <c r="K213" s="37"/>
      <c r="N213" s="5">
        <f>COUNTIF(N2:N196,"Waldo")</f>
        <v>0</v>
      </c>
      <c r="P213" s="43"/>
      <c r="Q213" s="5">
        <f>COUNTIF(Q2:Q196, "Trespassing")</f>
        <v>0</v>
      </c>
      <c r="X213" s="7"/>
      <c r="AA213" s="7"/>
    </row>
    <row r="214" spans="11:27" s="5" customFormat="1" x14ac:dyDescent="0.25">
      <c r="K214" s="37"/>
      <c r="P214" s="43"/>
      <c r="Q214" s="5">
        <f>COUNTIF(Q2:Q196, "Well Being Check")</f>
        <v>0</v>
      </c>
      <c r="X214" s="7"/>
      <c r="AA214" s="7"/>
    </row>
    <row r="215" spans="11:27" s="5" customFormat="1" x14ac:dyDescent="0.25">
      <c r="K215" s="37"/>
      <c r="P215" s="43"/>
      <c r="X215" s="7"/>
      <c r="AA215" s="7"/>
    </row>
    <row r="216" spans="11:27" x14ac:dyDescent="0.25">
      <c r="N216" s="5"/>
      <c r="O216" s="5"/>
    </row>
  </sheetData>
  <conditionalFormatting sqref="Z1:Z1048576">
    <cfRule type="containsText" priority="2" operator="containsText" text="BA / MA (LEO)">
      <formula>NOT(ISERROR(SEARCH("BA / MA (LEO)",Z1)))</formula>
    </cfRule>
  </conditionalFormatting>
  <conditionalFormatting sqref="Z2:Z196">
    <cfRule type="containsText" dxfId="33"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51F241B-DF77-465A-AE88-44EE5D4D6206}">
          <x14:formula1>
            <xm:f>'Statistics &amp; Lists'!$B$145:$B$147</xm:f>
          </x14:formula1>
          <xm:sqref>AB2:AB196</xm:sqref>
        </x14:dataValidation>
        <x14:dataValidation type="list" allowBlank="1" showInputMessage="1" showErrorMessage="1" xr:uid="{49EB8B9A-0740-440E-A622-D444F7332CA2}">
          <x14:formula1>
            <xm:f>'Statistics &amp; Lists'!$B$150:$B$152</xm:f>
          </x14:formula1>
          <xm:sqref>AC2:AC196</xm:sqref>
        </x14:dataValidation>
        <x14:dataValidation type="list" allowBlank="1" showInputMessage="1" showErrorMessage="1" xr:uid="{E7E4D0B1-B57E-4C41-9960-61E5AD85593A}">
          <x14:formula1>
            <xm:f>'Statistics &amp; Lists'!$B$155:$B$157</xm:f>
          </x14:formula1>
          <xm:sqref>AD2:AD196</xm:sqref>
        </x14:dataValidation>
        <x14:dataValidation type="list" allowBlank="1" showInputMessage="1" showErrorMessage="1" xr:uid="{94FFBF78-579F-4496-BBC7-C76455C3C113}">
          <x14:formula1>
            <xm:f>'Statistics &amp; Lists'!$B$160:$B$162</xm:f>
          </x14:formula1>
          <xm:sqref>AE2:AE196</xm:sqref>
        </x14:dataValidation>
        <x14:dataValidation type="list" allowBlank="1" showInputMessage="1" showErrorMessage="1" xr:uid="{F2A997C9-BC1C-4510-B6DE-1D29EC2F36EB}">
          <x14:formula1>
            <xm:f>'Statistics &amp; Lists'!$B$165:$B$167</xm:f>
          </x14:formula1>
          <xm:sqref>AF2:AF196</xm:sqref>
        </x14:dataValidation>
        <x14:dataValidation type="list" allowBlank="1" showInputMessage="1" showErrorMessage="1" xr:uid="{704197A2-4B19-4766-9041-7EC99930B645}">
          <x14:formula1>
            <xm:f>'Statistics &amp; Lists'!$B$91:$B$94</xm:f>
          </x14:formula1>
          <xm:sqref>O2:O196</xm:sqref>
        </x14:dataValidation>
        <x14:dataValidation type="list" allowBlank="1" showInputMessage="1" showErrorMessage="1" xr:uid="{1765165B-9B91-4B22-BA6F-9A652112CBF9}">
          <x14:formula1>
            <xm:f>'Statistics &amp; Lists'!$B$97:$B$99</xm:f>
          </x14:formula1>
          <xm:sqref>T2:T196</xm:sqref>
        </x14:dataValidation>
        <x14:dataValidation type="list" allowBlank="1" showInputMessage="1" showErrorMessage="1" xr:uid="{68127422-F49D-4B7C-A378-3DE5DD74C376}">
          <x14:formula1>
            <xm:f>'Statistics &amp; Lists'!#REF!</xm:f>
          </x14:formula1>
          <xm:sqref>Q2:Q196</xm:sqref>
        </x14:dataValidation>
        <x14:dataValidation type="list" allowBlank="1" showInputMessage="1" showErrorMessage="1" xr:uid="{5DD41BAF-4F92-4C98-92DD-4F0C051A8E55}">
          <x14:formula1>
            <xm:f>'Statistics &amp; Lists'!$B$7:$B$13</xm:f>
          </x14:formula1>
          <xm:sqref>B2:B196</xm:sqref>
        </x14:dataValidation>
        <x14:dataValidation type="list" allowBlank="1" showInputMessage="1" showErrorMessage="1" xr:uid="{4F9EDAA2-4BFB-400C-9EF8-2A533149972F}">
          <x14:formula1>
            <xm:f>'Statistics &amp; Lists'!$B$25:$B$30</xm:f>
          </x14:formula1>
          <xm:sqref>C2:C196</xm:sqref>
        </x14:dataValidation>
        <x14:dataValidation type="list" allowBlank="1" showInputMessage="1" showErrorMessage="1" xr:uid="{2B8F05E6-A41C-4331-B580-4A8EA4607685}">
          <x14:formula1>
            <xm:f>'Statistics &amp; Lists'!$B$32:$B$36</xm:f>
          </x14:formula1>
          <xm:sqref>L2:L196</xm:sqref>
        </x14:dataValidation>
        <x14:dataValidation type="list" allowBlank="1" showInputMessage="1" showErrorMessage="1" xr:uid="{20998F64-9629-49EE-BDCB-29C3EB1C9892}">
          <x14:formula1>
            <xm:f>'Statistics &amp; Lists'!$B$45:$B$47</xm:f>
          </x14:formula1>
          <xm:sqref>M2:M196</xm:sqref>
        </x14:dataValidation>
        <x14:dataValidation type="list" allowBlank="1" showInputMessage="1" showErrorMessage="1" xr:uid="{48C2DAA8-3A50-4C9B-B579-6F4EBD3DAD82}">
          <x14:formula1>
            <xm:f>'Statistics &amp; Lists'!$B$64:$B$66</xm:f>
          </x14:formula1>
          <xm:sqref>R2:R196</xm:sqref>
        </x14:dataValidation>
        <x14:dataValidation type="list" allowBlank="1" showInputMessage="1" showErrorMessage="1" xr:uid="{FFC5E07A-B8F9-40DA-B8A2-0BE959C54A11}">
          <x14:formula1>
            <xm:f>'Statistics &amp; Lists'!$B$69:$B$71</xm:f>
          </x14:formula1>
          <xm:sqref>S2:S196</xm:sqref>
        </x14:dataValidation>
        <x14:dataValidation type="list" allowBlank="1" showInputMessage="1" showErrorMessage="1" xr:uid="{4E7C4944-1A4A-45C8-B41A-B0D9E935BD57}">
          <x14:formula1>
            <xm:f>'Statistics &amp; Lists'!$B$74:$B$88</xm:f>
          </x14:formula1>
          <xm:sqref>N2:N196</xm:sqref>
        </x14:dataValidation>
        <x14:dataValidation type="list" allowBlank="1" showInputMessage="1" showErrorMessage="1" xr:uid="{E0594538-7F4D-45AB-A7AF-22A15DB05014}">
          <x14:formula1>
            <xm:f>'Statistics &amp; Lists'!$B$105:$B$116</xm:f>
          </x14:formula1>
          <xm:sqref>U2:U196</xm:sqref>
        </x14:dataValidation>
        <x14:dataValidation type="list" allowBlank="1" showInputMessage="1" showErrorMessage="1" xr:uid="{9B3F22BF-AC1A-4799-A7CF-2E3FE0C6961B}">
          <x14:formula1>
            <xm:f>'Statistics &amp; Lists'!$B$119:$B$121</xm:f>
          </x14:formula1>
          <xm:sqref>V2:V196</xm:sqref>
        </x14:dataValidation>
        <x14:dataValidation type="list" allowBlank="1" showInputMessage="1" showErrorMessage="1" xr:uid="{71AFDF52-885C-479A-84C3-BE22A8CFCCB3}">
          <x14:formula1>
            <xm:f>'Statistics &amp; Lists'!$B$124:$B$126</xm:f>
          </x14:formula1>
          <xm:sqref>W2:W196</xm:sqref>
        </x14:dataValidation>
        <x14:dataValidation type="list" allowBlank="1" showInputMessage="1" showErrorMessage="1" xr:uid="{4B667628-BBCD-4EE3-92DC-7C02A1231363}">
          <x14:formula1>
            <xm:f>'Statistics &amp; Lists'!$B$129:$B$131</xm:f>
          </x14:formula1>
          <xm:sqref>X2:X196</xm:sqref>
        </x14:dataValidation>
        <x14:dataValidation type="list" allowBlank="1" showInputMessage="1" showErrorMessage="1" xr:uid="{FB7E37A0-8F3E-4922-86FB-24C711EBA7B4}">
          <x14:formula1>
            <xm:f>'Statistics &amp; Lists'!$B$134:$B$136</xm:f>
          </x14:formula1>
          <xm:sqref>Y2:Y196</xm:sqref>
        </x14:dataValidation>
        <x14:dataValidation type="list" allowBlank="1" showInputMessage="1" showErrorMessage="1" xr:uid="{EE96437F-E473-4913-B396-E9D95761FEFF}">
          <x14:formula1>
            <xm:f>'Statistics &amp; Lists'!$B$139:$B$142</xm:f>
          </x14:formula1>
          <xm:sqref>Z2:Z196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D33E2-F73A-4A4D-BBA4-B8EFCABD416B}">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3" si="0">CONCATENATE(G2," , ",H2)</f>
        <v xml:space="preserve"> , </v>
      </c>
      <c r="I2" s="46"/>
      <c r="J2" s="46"/>
      <c r="K2" s="35">
        <f t="shared" ref="K2:K62"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44" customFormat="1" x14ac:dyDescent="0.25">
      <c r="A5" s="45"/>
      <c r="F5" s="4" t="str">
        <f t="shared" ref="F5:F6" si="2">CONCATENATE(G5," , ",H5)</f>
        <v xml:space="preserve"> , </v>
      </c>
      <c r="I5" s="45"/>
      <c r="J5" s="45"/>
      <c r="K5" s="35">
        <f t="shared" ca="1" si="1"/>
        <v>123</v>
      </c>
      <c r="P5" s="40"/>
      <c r="X5" s="7"/>
      <c r="AA5" s="7"/>
    </row>
    <row r="6" spans="1:33" s="7" customFormat="1" x14ac:dyDescent="0.25">
      <c r="A6" s="46"/>
      <c r="F6" s="4" t="str">
        <f t="shared" si="2"/>
        <v xml:space="preserve"> , </v>
      </c>
      <c r="I6" s="46"/>
      <c r="J6" s="46"/>
      <c r="K6" s="35">
        <f t="shared" ca="1" si="1"/>
        <v>123</v>
      </c>
      <c r="P6" s="40"/>
    </row>
    <row r="7" spans="1:33" s="44" customFormat="1" x14ac:dyDescent="0.25">
      <c r="F7" s="4" t="str">
        <f t="shared" si="0"/>
        <v xml:space="preserve"> , </v>
      </c>
      <c r="I7" s="45"/>
      <c r="K7" s="35">
        <f t="shared" ca="1" si="1"/>
        <v>123</v>
      </c>
      <c r="P7" s="40"/>
      <c r="X7" s="7"/>
      <c r="AA7" s="7"/>
    </row>
    <row r="8" spans="1:33" s="7" customFormat="1" x14ac:dyDescent="0.25">
      <c r="F8" s="4" t="str">
        <f t="shared" si="0"/>
        <v xml:space="preserve"> , </v>
      </c>
      <c r="I8" s="46"/>
      <c r="K8" s="35">
        <f t="shared" ca="1" si="1"/>
        <v>123</v>
      </c>
      <c r="P8" s="40"/>
    </row>
    <row r="9" spans="1:33" s="44" customFormat="1" x14ac:dyDescent="0.25">
      <c r="F9" s="4" t="str">
        <f t="shared" si="0"/>
        <v xml:space="preserve"> , </v>
      </c>
      <c r="I9" s="45"/>
      <c r="K9" s="35">
        <f t="shared" ca="1" si="1"/>
        <v>123</v>
      </c>
      <c r="P9" s="40"/>
      <c r="X9" s="7"/>
      <c r="AA9" s="7"/>
    </row>
    <row r="10" spans="1:33" s="7" customFormat="1" x14ac:dyDescent="0.25">
      <c r="F10" s="4" t="str">
        <f t="shared" si="0"/>
        <v xml:space="preserve"> , </v>
      </c>
      <c r="I10" s="46"/>
      <c r="K10" s="35">
        <f t="shared" ca="1" si="1"/>
        <v>123</v>
      </c>
      <c r="P10" s="40"/>
    </row>
    <row r="11" spans="1:33" s="44" customFormat="1" x14ac:dyDescent="0.25">
      <c r="F11" s="4" t="str">
        <f t="shared" si="0"/>
        <v xml:space="preserve"> , </v>
      </c>
      <c r="I11" s="45"/>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ca="1" si="1"/>
        <v>123</v>
      </c>
      <c r="P61" s="40"/>
      <c r="X61" s="7"/>
      <c r="AA61" s="7"/>
    </row>
    <row r="62" spans="4:27" s="7" customFormat="1" x14ac:dyDescent="0.25">
      <c r="D62" s="44"/>
      <c r="F62" s="4" t="str">
        <f t="shared" si="0"/>
        <v xml:space="preserve"> , </v>
      </c>
      <c r="I62" s="46"/>
      <c r="K62" s="35">
        <f t="shared" ca="1" si="1"/>
        <v>123</v>
      </c>
      <c r="P62" s="40"/>
    </row>
    <row r="63" spans="4:27" s="4" customFormat="1" x14ac:dyDescent="0.25">
      <c r="D63" s="44"/>
      <c r="F63" s="4" t="str">
        <f t="shared" si="0"/>
        <v xml:space="preserve"> , </v>
      </c>
      <c r="I63" s="6"/>
      <c r="K63" s="35">
        <f t="shared" ref="K63:K126" ca="1" si="3">DATEDIF(J63,TODAY(),"y")</f>
        <v>123</v>
      </c>
      <c r="P63" s="40"/>
      <c r="X63" s="7"/>
      <c r="AA63" s="7"/>
    </row>
    <row r="64" spans="4:27" s="7" customFormat="1" x14ac:dyDescent="0.25">
      <c r="D64" s="44"/>
      <c r="F64" s="4" t="str">
        <f t="shared" ref="F64:F127" si="4">CONCATENATE(G64," , ",H64)</f>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ca="1" si="3"/>
        <v>123</v>
      </c>
      <c r="P123" s="40"/>
      <c r="X123" s="7"/>
      <c r="AA123" s="7"/>
    </row>
    <row r="124" spans="4:27" s="7" customFormat="1" x14ac:dyDescent="0.25">
      <c r="D124" s="44"/>
      <c r="F124" s="4" t="str">
        <f t="shared" si="4"/>
        <v xml:space="preserve"> , </v>
      </c>
      <c r="I124" s="46"/>
      <c r="K124" s="35">
        <f t="shared" ca="1" si="3"/>
        <v>123</v>
      </c>
      <c r="P124" s="40"/>
    </row>
    <row r="125" spans="4:27" s="4" customFormat="1" x14ac:dyDescent="0.25">
      <c r="D125" s="44"/>
      <c r="F125" s="4" t="str">
        <f t="shared" si="4"/>
        <v xml:space="preserve"> , </v>
      </c>
      <c r="I125" s="6"/>
      <c r="K125" s="35">
        <f t="shared" ca="1" si="3"/>
        <v>123</v>
      </c>
      <c r="P125" s="40"/>
      <c r="X125" s="7"/>
      <c r="AA125" s="7"/>
    </row>
    <row r="126" spans="4:27" s="7" customFormat="1" x14ac:dyDescent="0.25">
      <c r="D126" s="44"/>
      <c r="F126" s="4" t="str">
        <f t="shared" si="4"/>
        <v xml:space="preserve"> , </v>
      </c>
      <c r="I126" s="46"/>
      <c r="K126" s="35">
        <f t="shared" ca="1" si="3"/>
        <v>123</v>
      </c>
      <c r="P126" s="40"/>
    </row>
    <row r="127" spans="4:27" s="4" customFormat="1" x14ac:dyDescent="0.25">
      <c r="D127" s="44"/>
      <c r="F127" s="4" t="str">
        <f t="shared" si="4"/>
        <v xml:space="preserve"> , </v>
      </c>
      <c r="I127" s="6"/>
      <c r="K127" s="35">
        <f t="shared" ref="K127:K190" ca="1" si="5">DATEDIF(J127,TODAY(),"y")</f>
        <v>123</v>
      </c>
      <c r="P127" s="40"/>
      <c r="X127" s="7"/>
      <c r="AA127" s="7"/>
    </row>
    <row r="128" spans="4:27" s="7" customFormat="1" x14ac:dyDescent="0.25">
      <c r="D128" s="44"/>
      <c r="F128" s="4" t="str">
        <f t="shared" ref="F128:F191" si="6">CONCATENATE(G128," , ",H128)</f>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ca="1" si="5"/>
        <v>123</v>
      </c>
      <c r="P187" s="40"/>
      <c r="X187" s="7"/>
      <c r="AA187" s="7"/>
    </row>
    <row r="188" spans="4:27" s="7" customFormat="1" x14ac:dyDescent="0.25">
      <c r="D188" s="44"/>
      <c r="F188" s="4" t="str">
        <f t="shared" si="6"/>
        <v xml:space="preserve"> , </v>
      </c>
      <c r="I188" s="46"/>
      <c r="K188" s="35">
        <f t="shared" ca="1" si="5"/>
        <v>123</v>
      </c>
      <c r="P188" s="40"/>
    </row>
    <row r="189" spans="4:27" s="4" customFormat="1" x14ac:dyDescent="0.25">
      <c r="D189" s="44"/>
      <c r="F189" s="4" t="str">
        <f t="shared" si="6"/>
        <v xml:space="preserve"> , </v>
      </c>
      <c r="I189" s="6"/>
      <c r="K189" s="35">
        <f t="shared" ca="1" si="5"/>
        <v>123</v>
      </c>
      <c r="P189" s="40"/>
      <c r="X189" s="7"/>
      <c r="AA189" s="7"/>
    </row>
    <row r="190" spans="4:27" s="7" customFormat="1" x14ac:dyDescent="0.25">
      <c r="D190" s="44"/>
      <c r="F190" s="4" t="str">
        <f t="shared" si="6"/>
        <v xml:space="preserve"> , </v>
      </c>
      <c r="I190" s="46"/>
      <c r="K190" s="35">
        <f t="shared" ca="1" si="5"/>
        <v>123</v>
      </c>
      <c r="P190" s="40"/>
    </row>
    <row r="191" spans="4:27" s="4" customFormat="1" x14ac:dyDescent="0.25">
      <c r="D191" s="44"/>
      <c r="F191" s="4" t="str">
        <f t="shared" si="6"/>
        <v xml:space="preserve"> , </v>
      </c>
      <c r="I191" s="6"/>
      <c r="K191" s="35">
        <f t="shared" ref="K191:K200" ca="1" si="7">DATEDIF(J191,TODAY(),"y")</f>
        <v>123</v>
      </c>
      <c r="P191" s="40"/>
      <c r="X191" s="7"/>
      <c r="AA191" s="7"/>
    </row>
    <row r="192" spans="4:27" s="7" customFormat="1" x14ac:dyDescent="0.25">
      <c r="D192" s="44"/>
      <c r="F192" s="4" t="str">
        <f t="shared" ref="F192:F198" si="8">CONCATENATE(G192," , ",H192)</f>
        <v xml:space="preserve"> , </v>
      </c>
      <c r="I192" s="46"/>
      <c r="K192" s="35">
        <f t="shared" ca="1" si="7"/>
        <v>123</v>
      </c>
      <c r="P192" s="40"/>
    </row>
    <row r="193" spans="1:32" s="7" customFormat="1" x14ac:dyDescent="0.25">
      <c r="D193" s="44"/>
      <c r="F193" s="4" t="str">
        <f t="shared" si="8"/>
        <v xml:space="preserve"> , </v>
      </c>
      <c r="I193" s="46"/>
      <c r="K193" s="35">
        <f t="shared" ca="1" si="7"/>
        <v>123</v>
      </c>
      <c r="P193" s="40"/>
    </row>
    <row r="194" spans="1:32" s="7" customFormat="1" x14ac:dyDescent="0.25">
      <c r="D194" s="44"/>
      <c r="F194" s="4" t="str">
        <f t="shared" si="8"/>
        <v xml:space="preserve"> , </v>
      </c>
      <c r="I194" s="46"/>
      <c r="K194" s="35">
        <f t="shared" ca="1" si="7"/>
        <v>123</v>
      </c>
      <c r="P194" s="40"/>
    </row>
    <row r="195" spans="1:32" s="7" customFormat="1" x14ac:dyDescent="0.25">
      <c r="D195" s="44"/>
      <c r="F195" s="4" t="str">
        <f t="shared" si="8"/>
        <v xml:space="preserve"> , </v>
      </c>
      <c r="I195" s="46"/>
      <c r="K195" s="35">
        <f t="shared" ca="1" si="7"/>
        <v>123</v>
      </c>
      <c r="P195" s="40"/>
    </row>
    <row r="196" spans="1:32" s="4" customFormat="1" x14ac:dyDescent="0.25">
      <c r="D196" s="44"/>
      <c r="F196" s="4" t="str">
        <f t="shared" si="8"/>
        <v xml:space="preserve"> , </v>
      </c>
      <c r="I196" s="6"/>
      <c r="K196" s="35">
        <f t="shared" ca="1" si="7"/>
        <v>123</v>
      </c>
      <c r="P196" s="40"/>
      <c r="X196" s="7"/>
      <c r="AA196" s="7"/>
    </row>
    <row r="197" spans="1:32" s="7" customFormat="1" x14ac:dyDescent="0.25">
      <c r="D197" s="44"/>
      <c r="F197" s="4" t="str">
        <f t="shared" si="8"/>
        <v xml:space="preserve"> , </v>
      </c>
      <c r="I197" s="46"/>
      <c r="K197" s="35">
        <f t="shared" ca="1" si="7"/>
        <v>123</v>
      </c>
      <c r="P197" s="40"/>
    </row>
    <row r="198" spans="1:32" s="4" customFormat="1" x14ac:dyDescent="0.25">
      <c r="D198" s="44"/>
      <c r="F198" s="4" t="str">
        <f t="shared" si="8"/>
        <v xml:space="preserve"> , </v>
      </c>
      <c r="I198" s="6"/>
      <c r="K198" s="35">
        <f t="shared" ca="1" si="7"/>
        <v>123</v>
      </c>
      <c r="P198" s="40"/>
      <c r="X198" s="7"/>
      <c r="AA198" s="7"/>
    </row>
    <row r="199" spans="1:32" s="7" customFormat="1" x14ac:dyDescent="0.25">
      <c r="D199" s="44">
        <f>COUNTIF($F$2:$F$200,F200)</f>
        <v>199</v>
      </c>
      <c r="F199" s="4" t="str">
        <f t="shared" ref="F199:F200" si="9">CONCATENATE(G199," , ",H199)</f>
        <v xml:space="preserve"> , </v>
      </c>
      <c r="I199" s="46">
        <f t="shared" ref="I199:I200" ca="1" si="10">TODAY()</f>
        <v>45134</v>
      </c>
      <c r="K199" s="35">
        <f t="shared" ca="1" si="7"/>
        <v>123</v>
      </c>
      <c r="P199" s="40"/>
    </row>
    <row r="200" spans="1:32" s="4" customFormat="1" x14ac:dyDescent="0.25">
      <c r="D200" s="44">
        <f>COUNTIF($F$2:$F$200,F201)</f>
        <v>0</v>
      </c>
      <c r="F200" s="4" t="str">
        <f t="shared" si="9"/>
        <v xml:space="preserve"> , </v>
      </c>
      <c r="I200" s="6">
        <f t="shared" ca="1" si="10"/>
        <v>45134</v>
      </c>
      <c r="K200" s="35">
        <f t="shared" ca="1" si="7"/>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4"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0406B49D-C817-42B9-BCF9-199247CA20BC}">
          <x14:formula1>
            <xm:f>'Statistics &amp; Lists'!$B$145:$B$147</xm:f>
          </x14:formula1>
          <xm:sqref>AB2:AB200</xm:sqref>
        </x14:dataValidation>
        <x14:dataValidation type="list" allowBlank="1" showInputMessage="1" showErrorMessage="1" xr:uid="{B86F8DE2-14CB-4341-8A6C-6CCC4551118A}">
          <x14:formula1>
            <xm:f>'Statistics &amp; Lists'!$B$150:$B$152</xm:f>
          </x14:formula1>
          <xm:sqref>AC2:AC200</xm:sqref>
        </x14:dataValidation>
        <x14:dataValidation type="list" allowBlank="1" showInputMessage="1" showErrorMessage="1" xr:uid="{48E9D920-D92C-4A8C-88D6-EC54E0098D61}">
          <x14:formula1>
            <xm:f>'Statistics &amp; Lists'!$B$155:$B$157</xm:f>
          </x14:formula1>
          <xm:sqref>AD2:AD200</xm:sqref>
        </x14:dataValidation>
        <x14:dataValidation type="list" allowBlank="1" showInputMessage="1" showErrorMessage="1" xr:uid="{56101246-F5CF-4962-9B99-02D5FA8F91E6}">
          <x14:formula1>
            <xm:f>'Statistics &amp; Lists'!$B$160:$B$162</xm:f>
          </x14:formula1>
          <xm:sqref>AE2:AE200</xm:sqref>
        </x14:dataValidation>
        <x14:dataValidation type="list" allowBlank="1" showInputMessage="1" showErrorMessage="1" xr:uid="{8972A450-FE07-4876-A7DC-34B843F26079}">
          <x14:formula1>
            <xm:f>'Statistics &amp; Lists'!$B$165:$B$167</xm:f>
          </x14:formula1>
          <xm:sqref>AF2:AF200</xm:sqref>
        </x14:dataValidation>
        <x14:dataValidation type="list" allowBlank="1" showInputMessage="1" showErrorMessage="1" xr:uid="{E68C9509-CDD2-4308-8B06-F25BDD2FC31B}">
          <x14:formula1>
            <xm:f>'Statistics &amp; Lists'!$B$91:$B$94</xm:f>
          </x14:formula1>
          <xm:sqref>O2:O200</xm:sqref>
        </x14:dataValidation>
        <x14:dataValidation type="list" allowBlank="1" showInputMessage="1" showErrorMessage="1" xr:uid="{BFAF908C-0F57-4A8D-8A44-39EA84F41D83}">
          <x14:formula1>
            <xm:f>'Statistics &amp; Lists'!$B$97:$B$99</xm:f>
          </x14:formula1>
          <xm:sqref>T2:T200</xm:sqref>
        </x14:dataValidation>
        <x14:dataValidation type="list" allowBlank="1" showInputMessage="1" showErrorMessage="1" xr:uid="{5F96C9C7-0DFD-459C-A4D7-0F07FD68F7FA}">
          <x14:formula1>
            <xm:f>'Statistics &amp; Lists'!#REF!</xm:f>
          </x14:formula1>
          <xm:sqref>Q2:Q200</xm:sqref>
        </x14:dataValidation>
        <x14:dataValidation type="list" allowBlank="1" showInputMessage="1" showErrorMessage="1" xr:uid="{748E6287-DD55-45FB-986E-C2DFDE506D15}">
          <x14:formula1>
            <xm:f>'Statistics &amp; Lists'!$B$7:$B$13</xm:f>
          </x14:formula1>
          <xm:sqref>B2:B200</xm:sqref>
        </x14:dataValidation>
        <x14:dataValidation type="list" allowBlank="1" showInputMessage="1" showErrorMessage="1" xr:uid="{F6B2160F-8947-4B1B-AA79-A6D3DC124B17}">
          <x14:formula1>
            <xm:f>'Statistics &amp; Lists'!$B$25:$B$30</xm:f>
          </x14:formula1>
          <xm:sqref>C2:C200</xm:sqref>
        </x14:dataValidation>
        <x14:dataValidation type="list" allowBlank="1" showInputMessage="1" showErrorMessage="1" xr:uid="{28323ACC-1F8B-4460-838D-18B5314E988F}">
          <x14:formula1>
            <xm:f>'Statistics &amp; Lists'!$B$32:$B$36</xm:f>
          </x14:formula1>
          <xm:sqref>L2:L200</xm:sqref>
        </x14:dataValidation>
        <x14:dataValidation type="list" allowBlank="1" showInputMessage="1" showErrorMessage="1" xr:uid="{FE28ECB3-435E-43E7-BB21-41AAF283CA33}">
          <x14:formula1>
            <xm:f>'Statistics &amp; Lists'!$B$45:$B$47</xm:f>
          </x14:formula1>
          <xm:sqref>M2:M200</xm:sqref>
        </x14:dataValidation>
        <x14:dataValidation type="list" allowBlank="1" showInputMessage="1" showErrorMessage="1" xr:uid="{A1F20016-5AB2-4FEB-9780-1042D8982162}">
          <x14:formula1>
            <xm:f>'Statistics &amp; Lists'!$B$64:$B$66</xm:f>
          </x14:formula1>
          <xm:sqref>R2:R200</xm:sqref>
        </x14:dataValidation>
        <x14:dataValidation type="list" allowBlank="1" showInputMessage="1" showErrorMessage="1" xr:uid="{54376C04-0EC8-446C-81D8-9431F8925D08}">
          <x14:formula1>
            <xm:f>'Statistics &amp; Lists'!$B$69:$B$71</xm:f>
          </x14:formula1>
          <xm:sqref>S2:S200</xm:sqref>
        </x14:dataValidation>
        <x14:dataValidation type="list" allowBlank="1" showInputMessage="1" showErrorMessage="1" xr:uid="{01A1BB03-47FF-4567-84DB-9B63E6A1B755}">
          <x14:formula1>
            <xm:f>'Statistics &amp; Lists'!$B$74:$B$88</xm:f>
          </x14:formula1>
          <xm:sqref>N2:N200</xm:sqref>
        </x14:dataValidation>
        <x14:dataValidation type="list" allowBlank="1" showInputMessage="1" showErrorMessage="1" xr:uid="{EC98DBD9-9375-4AC2-AE76-A8D1740FFF08}">
          <x14:formula1>
            <xm:f>'Statistics &amp; Lists'!$B$105:$B$116</xm:f>
          </x14:formula1>
          <xm:sqref>U2:U200</xm:sqref>
        </x14:dataValidation>
        <x14:dataValidation type="list" allowBlank="1" showInputMessage="1" showErrorMessage="1" xr:uid="{0D21EF25-CAA2-4F9E-945E-7F5AFAF9A5F0}">
          <x14:formula1>
            <xm:f>'Statistics &amp; Lists'!$B$119:$B$121</xm:f>
          </x14:formula1>
          <xm:sqref>V2:V200</xm:sqref>
        </x14:dataValidation>
        <x14:dataValidation type="list" allowBlank="1" showInputMessage="1" showErrorMessage="1" xr:uid="{30DB67C2-B2ED-4E01-A480-DE9F5481041D}">
          <x14:formula1>
            <xm:f>'Statistics &amp; Lists'!$B$124:$B$126</xm:f>
          </x14:formula1>
          <xm:sqref>W2:W200</xm:sqref>
        </x14:dataValidation>
        <x14:dataValidation type="list" allowBlank="1" showInputMessage="1" showErrorMessage="1" xr:uid="{2FDBFD4B-EE7B-41F1-8AF8-E295613FD5E7}">
          <x14:formula1>
            <xm:f>'Statistics &amp; Lists'!$B$129:$B$131</xm:f>
          </x14:formula1>
          <xm:sqref>X2:X200</xm:sqref>
        </x14:dataValidation>
        <x14:dataValidation type="list" allowBlank="1" showInputMessage="1" showErrorMessage="1" xr:uid="{DF691F46-FB93-496F-A6DD-8910854F4F0A}">
          <x14:formula1>
            <xm:f>'Statistics &amp; Lists'!$B$134:$B$136</xm:f>
          </x14:formula1>
          <xm:sqref>Y2:Y200</xm:sqref>
        </x14:dataValidation>
        <x14:dataValidation type="list" allowBlank="1" showInputMessage="1" showErrorMessage="1" xr:uid="{FA5902AE-5C5C-40B2-AE56-6ED3C1ED5404}">
          <x14:formula1>
            <xm:f>'Statistics &amp; Lists'!$B$139:$B$142</xm:f>
          </x14:formula1>
          <xm:sqref>Z2:Z200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E4FF-214E-4132-85D2-63C94BAD6618}">
  <dimension ref="A1:AG220"/>
  <sheetViews>
    <sheetView tabSelected="1" workbookViewId="0">
      <pane ySplit="1" topLeftCell="A2" activePane="bottomLeft" state="frozen"/>
      <selection activeCell="E1" sqref="E1"/>
      <selection pane="bottomLeft" activeCell="O2" sqref="O2"/>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2" width="9.28515625" style="3"/>
    <col min="13" max="13" width="9.28515625" style="3" customWidth="1"/>
    <col min="14" max="14" width="11" style="3" customWidth="1"/>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37</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1" si="0">CONCATENATE(G2," , ",H2)</f>
        <v xml:space="preserve"> , </v>
      </c>
      <c r="I2" s="46"/>
      <c r="J2" s="46"/>
      <c r="K2" s="35">
        <f t="shared" ref="K2:K60" ca="1" si="1">DATEDIF(J2,TODAY(),"y")</f>
        <v>123</v>
      </c>
      <c r="P2" s="40"/>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44" customFormat="1" x14ac:dyDescent="0.25">
      <c r="A5" s="45"/>
      <c r="F5" s="4" t="str">
        <f t="shared" si="0"/>
        <v xml:space="preserve"> , </v>
      </c>
      <c r="I5" s="45"/>
      <c r="J5" s="45"/>
      <c r="K5" s="35">
        <f t="shared" ca="1" si="1"/>
        <v>123</v>
      </c>
      <c r="P5" s="40"/>
      <c r="X5" s="7"/>
      <c r="AA5" s="7"/>
    </row>
    <row r="6" spans="1:33" s="7" customFormat="1" x14ac:dyDescent="0.25">
      <c r="A6" s="46"/>
      <c r="F6" s="4" t="str">
        <f t="shared" si="0"/>
        <v xml:space="preserve"> , </v>
      </c>
      <c r="I6" s="46"/>
      <c r="J6" s="46"/>
      <c r="K6" s="35">
        <f t="shared" ca="1" si="1"/>
        <v>123</v>
      </c>
      <c r="P6" s="40"/>
    </row>
    <row r="7" spans="1:33" s="44" customFormat="1" x14ac:dyDescent="0.25">
      <c r="A7" s="45"/>
      <c r="F7" s="4" t="str">
        <f t="shared" si="0"/>
        <v xml:space="preserve"> , </v>
      </c>
      <c r="I7" s="45"/>
      <c r="J7" s="45"/>
      <c r="K7" s="35">
        <f t="shared" ca="1" si="1"/>
        <v>123</v>
      </c>
      <c r="P7" s="40"/>
      <c r="X7" s="7"/>
      <c r="AA7" s="7"/>
    </row>
    <row r="8" spans="1:33" s="7" customFormat="1" x14ac:dyDescent="0.25">
      <c r="A8" s="46"/>
      <c r="F8" s="4" t="str">
        <f t="shared" si="0"/>
        <v xml:space="preserve"> , </v>
      </c>
      <c r="I8" s="46"/>
      <c r="J8" s="46"/>
      <c r="K8" s="35">
        <f t="shared" ca="1" si="1"/>
        <v>123</v>
      </c>
      <c r="P8" s="40"/>
    </row>
    <row r="9" spans="1:33" s="44" customFormat="1" x14ac:dyDescent="0.25">
      <c r="A9" s="45"/>
      <c r="F9" s="4" t="str">
        <f t="shared" si="0"/>
        <v xml:space="preserve"> , </v>
      </c>
      <c r="I9" s="45"/>
      <c r="J9" s="45"/>
      <c r="K9" s="35">
        <f t="shared" ca="1" si="1"/>
        <v>123</v>
      </c>
      <c r="P9" s="40"/>
      <c r="X9" s="7"/>
      <c r="AA9" s="7"/>
    </row>
    <row r="10" spans="1:33" s="7" customFormat="1" x14ac:dyDescent="0.25">
      <c r="A10" s="46"/>
      <c r="F10" s="4" t="str">
        <f t="shared" si="0"/>
        <v xml:space="preserve"> , </v>
      </c>
      <c r="I10" s="46"/>
      <c r="J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ref="K61:K124" ca="1" si="2">DATEDIF(J61,TODAY(),"y")</f>
        <v>123</v>
      </c>
      <c r="P61" s="40"/>
      <c r="X61" s="7"/>
      <c r="AA61" s="7"/>
    </row>
    <row r="62" spans="4:27" s="7" customFormat="1" x14ac:dyDescent="0.25">
      <c r="D62" s="44"/>
      <c r="F62" s="4" t="str">
        <f t="shared" ref="F62:F125" si="3">CONCATENATE(G62," , ",H62)</f>
        <v xml:space="preserve"> , </v>
      </c>
      <c r="I62" s="46"/>
      <c r="K62" s="35">
        <f t="shared" ca="1" si="2"/>
        <v>123</v>
      </c>
      <c r="P62" s="40"/>
    </row>
    <row r="63" spans="4:27" s="4" customFormat="1" x14ac:dyDescent="0.25">
      <c r="D63" s="44"/>
      <c r="F63" s="4" t="str">
        <f t="shared" si="3"/>
        <v xml:space="preserve"> , </v>
      </c>
      <c r="I63" s="6"/>
      <c r="K63" s="35">
        <f t="shared" ca="1" si="2"/>
        <v>123</v>
      </c>
      <c r="P63" s="40"/>
      <c r="X63" s="7"/>
      <c r="AA63" s="7"/>
    </row>
    <row r="64" spans="4:27" s="7" customFormat="1" x14ac:dyDescent="0.25">
      <c r="D64" s="44"/>
      <c r="F64" s="4" t="str">
        <f t="shared" si="3"/>
        <v xml:space="preserve"> , </v>
      </c>
      <c r="I64" s="46"/>
      <c r="K64" s="35">
        <f t="shared" ca="1" si="2"/>
        <v>123</v>
      </c>
      <c r="P64" s="40"/>
    </row>
    <row r="65" spans="4:27" s="4" customFormat="1" x14ac:dyDescent="0.25">
      <c r="D65" s="44"/>
      <c r="F65" s="4" t="str">
        <f t="shared" si="3"/>
        <v xml:space="preserve"> , </v>
      </c>
      <c r="I65" s="6"/>
      <c r="K65" s="35">
        <f t="shared" ca="1" si="2"/>
        <v>123</v>
      </c>
      <c r="P65" s="40"/>
      <c r="X65" s="7"/>
      <c r="AA65" s="7"/>
    </row>
    <row r="66" spans="4:27" s="7" customFormat="1" x14ac:dyDescent="0.25">
      <c r="D66" s="44"/>
      <c r="F66" s="4" t="str">
        <f t="shared" si="3"/>
        <v xml:space="preserve"> , </v>
      </c>
      <c r="I66" s="46"/>
      <c r="K66" s="35">
        <f t="shared" ca="1" si="2"/>
        <v>123</v>
      </c>
      <c r="P66" s="40"/>
    </row>
    <row r="67" spans="4:27" s="4" customFormat="1" x14ac:dyDescent="0.25">
      <c r="D67" s="44"/>
      <c r="F67" s="4" t="str">
        <f t="shared" si="3"/>
        <v xml:space="preserve"> , </v>
      </c>
      <c r="I67" s="6"/>
      <c r="K67" s="35">
        <f t="shared" ca="1" si="2"/>
        <v>123</v>
      </c>
      <c r="P67" s="40"/>
      <c r="X67" s="7"/>
      <c r="AA67" s="7"/>
    </row>
    <row r="68" spans="4:27" s="7" customFormat="1" x14ac:dyDescent="0.25">
      <c r="D68" s="44"/>
      <c r="F68" s="4" t="str">
        <f t="shared" si="3"/>
        <v xml:space="preserve"> , </v>
      </c>
      <c r="I68" s="46"/>
      <c r="K68" s="35">
        <f t="shared" ca="1" si="2"/>
        <v>123</v>
      </c>
      <c r="P68" s="40"/>
    </row>
    <row r="69" spans="4:27" s="4" customFormat="1" x14ac:dyDescent="0.25">
      <c r="D69" s="44"/>
      <c r="F69" s="4" t="str">
        <f t="shared" si="3"/>
        <v xml:space="preserve"> , </v>
      </c>
      <c r="I69" s="6"/>
      <c r="K69" s="35">
        <f t="shared" ca="1" si="2"/>
        <v>123</v>
      </c>
      <c r="P69" s="40"/>
      <c r="X69" s="7"/>
      <c r="AA69" s="7"/>
    </row>
    <row r="70" spans="4:27" s="7" customFormat="1" x14ac:dyDescent="0.25">
      <c r="D70" s="44"/>
      <c r="F70" s="4" t="str">
        <f t="shared" si="3"/>
        <v xml:space="preserve"> , </v>
      </c>
      <c r="I70" s="46"/>
      <c r="K70" s="35">
        <f t="shared" ca="1" si="2"/>
        <v>123</v>
      </c>
      <c r="P70" s="40"/>
    </row>
    <row r="71" spans="4:27" s="4" customFormat="1" x14ac:dyDescent="0.25">
      <c r="D71" s="44"/>
      <c r="F71" s="4" t="str">
        <f t="shared" si="3"/>
        <v xml:space="preserve"> , </v>
      </c>
      <c r="I71" s="6"/>
      <c r="K71" s="35">
        <f t="shared" ca="1" si="2"/>
        <v>123</v>
      </c>
      <c r="P71" s="40"/>
      <c r="X71" s="7"/>
      <c r="AA71" s="7"/>
    </row>
    <row r="72" spans="4:27" s="7" customFormat="1" x14ac:dyDescent="0.25">
      <c r="D72" s="44"/>
      <c r="F72" s="4" t="str">
        <f t="shared" si="3"/>
        <v xml:space="preserve"> , </v>
      </c>
      <c r="I72" s="46"/>
      <c r="K72" s="35">
        <f t="shared" ca="1" si="2"/>
        <v>123</v>
      </c>
      <c r="P72" s="40"/>
    </row>
    <row r="73" spans="4:27" s="4" customFormat="1" x14ac:dyDescent="0.25">
      <c r="D73" s="44"/>
      <c r="F73" s="4" t="str">
        <f t="shared" si="3"/>
        <v xml:space="preserve"> , </v>
      </c>
      <c r="I73" s="6"/>
      <c r="K73" s="35">
        <f t="shared" ca="1" si="2"/>
        <v>123</v>
      </c>
      <c r="P73" s="40"/>
      <c r="X73" s="7"/>
      <c r="AA73" s="7"/>
    </row>
    <row r="74" spans="4:27" s="7" customFormat="1" x14ac:dyDescent="0.25">
      <c r="D74" s="44"/>
      <c r="F74" s="4" t="str">
        <f t="shared" si="3"/>
        <v xml:space="preserve"> , </v>
      </c>
      <c r="I74" s="46"/>
      <c r="K74" s="35">
        <f t="shared" ca="1" si="2"/>
        <v>123</v>
      </c>
      <c r="P74" s="40"/>
    </row>
    <row r="75" spans="4:27" s="4" customFormat="1" x14ac:dyDescent="0.25">
      <c r="D75" s="44"/>
      <c r="F75" s="4" t="str">
        <f t="shared" si="3"/>
        <v xml:space="preserve"> , </v>
      </c>
      <c r="I75" s="6"/>
      <c r="K75" s="35">
        <f t="shared" ca="1" si="2"/>
        <v>123</v>
      </c>
      <c r="P75" s="40"/>
      <c r="X75" s="7"/>
      <c r="AA75" s="7"/>
    </row>
    <row r="76" spans="4:27" s="7" customFormat="1" x14ac:dyDescent="0.25">
      <c r="D76" s="44"/>
      <c r="F76" s="4" t="str">
        <f t="shared" si="3"/>
        <v xml:space="preserve"> , </v>
      </c>
      <c r="I76" s="46"/>
      <c r="K76" s="35">
        <f t="shared" ca="1" si="2"/>
        <v>123</v>
      </c>
      <c r="P76" s="40"/>
    </row>
    <row r="77" spans="4:27" s="4" customFormat="1" x14ac:dyDescent="0.25">
      <c r="D77" s="44"/>
      <c r="F77" s="4" t="str">
        <f t="shared" si="3"/>
        <v xml:space="preserve"> , </v>
      </c>
      <c r="I77" s="6"/>
      <c r="K77" s="35">
        <f t="shared" ca="1" si="2"/>
        <v>123</v>
      </c>
      <c r="P77" s="40"/>
      <c r="X77" s="7"/>
      <c r="AA77" s="7"/>
    </row>
    <row r="78" spans="4:27" s="7" customFormat="1" x14ac:dyDescent="0.25">
      <c r="D78" s="44"/>
      <c r="F78" s="4" t="str">
        <f t="shared" si="3"/>
        <v xml:space="preserve"> , </v>
      </c>
      <c r="I78" s="46"/>
      <c r="K78" s="35">
        <f t="shared" ca="1" si="2"/>
        <v>123</v>
      </c>
      <c r="P78" s="40"/>
    </row>
    <row r="79" spans="4:27" s="4" customFormat="1" x14ac:dyDescent="0.25">
      <c r="D79" s="44"/>
      <c r="F79" s="4" t="str">
        <f t="shared" si="3"/>
        <v xml:space="preserve"> , </v>
      </c>
      <c r="I79" s="6"/>
      <c r="K79" s="35">
        <f t="shared" ca="1" si="2"/>
        <v>123</v>
      </c>
      <c r="P79" s="40"/>
      <c r="X79" s="7"/>
      <c r="AA79" s="7"/>
    </row>
    <row r="80" spans="4:27" s="7" customFormat="1" x14ac:dyDescent="0.25">
      <c r="D80" s="44"/>
      <c r="F80" s="4" t="str">
        <f t="shared" si="3"/>
        <v xml:space="preserve"> , </v>
      </c>
      <c r="I80" s="46"/>
      <c r="K80" s="35">
        <f t="shared" ca="1" si="2"/>
        <v>123</v>
      </c>
      <c r="P80" s="40"/>
    </row>
    <row r="81" spans="4:27" s="4" customFormat="1" x14ac:dyDescent="0.25">
      <c r="D81" s="44"/>
      <c r="F81" s="4" t="str">
        <f t="shared" si="3"/>
        <v xml:space="preserve"> , </v>
      </c>
      <c r="I81" s="6"/>
      <c r="K81" s="35">
        <f t="shared" ca="1" si="2"/>
        <v>123</v>
      </c>
      <c r="P81" s="40"/>
      <c r="X81" s="7"/>
      <c r="AA81" s="7"/>
    </row>
    <row r="82" spans="4:27" s="7" customFormat="1" x14ac:dyDescent="0.25">
      <c r="D82" s="44"/>
      <c r="F82" s="4" t="str">
        <f t="shared" si="3"/>
        <v xml:space="preserve"> , </v>
      </c>
      <c r="I82" s="46"/>
      <c r="K82" s="35">
        <f t="shared" ca="1" si="2"/>
        <v>123</v>
      </c>
      <c r="P82" s="40"/>
    </row>
    <row r="83" spans="4:27" s="4" customFormat="1" x14ac:dyDescent="0.25">
      <c r="D83" s="44"/>
      <c r="F83" s="4" t="str">
        <f t="shared" si="3"/>
        <v xml:space="preserve"> , </v>
      </c>
      <c r="I83" s="6"/>
      <c r="K83" s="35">
        <f t="shared" ca="1" si="2"/>
        <v>123</v>
      </c>
      <c r="P83" s="40"/>
      <c r="X83" s="7"/>
      <c r="AA83" s="7"/>
    </row>
    <row r="84" spans="4:27" s="7" customFormat="1" x14ac:dyDescent="0.25">
      <c r="D84" s="44"/>
      <c r="F84" s="4" t="str">
        <f t="shared" si="3"/>
        <v xml:space="preserve"> , </v>
      </c>
      <c r="I84" s="46"/>
      <c r="K84" s="35">
        <f t="shared" ca="1" si="2"/>
        <v>123</v>
      </c>
      <c r="P84" s="40"/>
    </row>
    <row r="85" spans="4:27" s="4" customFormat="1" x14ac:dyDescent="0.25">
      <c r="D85" s="44"/>
      <c r="F85" s="4" t="str">
        <f t="shared" si="3"/>
        <v xml:space="preserve"> , </v>
      </c>
      <c r="I85" s="6"/>
      <c r="K85" s="35">
        <f t="shared" ca="1" si="2"/>
        <v>123</v>
      </c>
      <c r="P85" s="40"/>
      <c r="X85" s="7"/>
      <c r="AA85" s="7"/>
    </row>
    <row r="86" spans="4:27" s="7" customFormat="1" x14ac:dyDescent="0.25">
      <c r="D86" s="44"/>
      <c r="F86" s="4" t="str">
        <f t="shared" si="3"/>
        <v xml:space="preserve"> , </v>
      </c>
      <c r="I86" s="46"/>
      <c r="K86" s="35">
        <f t="shared" ca="1" si="2"/>
        <v>123</v>
      </c>
      <c r="P86" s="40"/>
    </row>
    <row r="87" spans="4:27" s="4" customFormat="1" x14ac:dyDescent="0.25">
      <c r="D87" s="44"/>
      <c r="F87" s="4" t="str">
        <f t="shared" si="3"/>
        <v xml:space="preserve"> , </v>
      </c>
      <c r="I87" s="6"/>
      <c r="K87" s="35">
        <f t="shared" ca="1" si="2"/>
        <v>123</v>
      </c>
      <c r="P87" s="40"/>
      <c r="X87" s="7"/>
      <c r="AA87" s="7"/>
    </row>
    <row r="88" spans="4:27" s="7" customFormat="1" x14ac:dyDescent="0.25">
      <c r="D88" s="44"/>
      <c r="F88" s="4" t="str">
        <f t="shared" si="3"/>
        <v xml:space="preserve"> , </v>
      </c>
      <c r="I88" s="46"/>
      <c r="K88" s="35">
        <f t="shared" ca="1" si="2"/>
        <v>123</v>
      </c>
      <c r="P88" s="40"/>
    </row>
    <row r="89" spans="4:27" s="4" customFormat="1" x14ac:dyDescent="0.25">
      <c r="D89" s="44"/>
      <c r="F89" s="4" t="str">
        <f t="shared" si="3"/>
        <v xml:space="preserve"> , </v>
      </c>
      <c r="I89" s="6"/>
      <c r="K89" s="35">
        <f t="shared" ca="1" si="2"/>
        <v>123</v>
      </c>
      <c r="P89" s="40"/>
      <c r="X89" s="7"/>
      <c r="AA89" s="7"/>
    </row>
    <row r="90" spans="4:27" s="7" customFormat="1" x14ac:dyDescent="0.25">
      <c r="D90" s="44"/>
      <c r="F90" s="4" t="str">
        <f t="shared" si="3"/>
        <v xml:space="preserve"> , </v>
      </c>
      <c r="I90" s="46"/>
      <c r="K90" s="35">
        <f t="shared" ca="1" si="2"/>
        <v>123</v>
      </c>
      <c r="P90" s="40"/>
    </row>
    <row r="91" spans="4:27" s="4" customFormat="1" x14ac:dyDescent="0.25">
      <c r="D91" s="44"/>
      <c r="F91" s="4" t="str">
        <f t="shared" si="3"/>
        <v xml:space="preserve"> , </v>
      </c>
      <c r="I91" s="6"/>
      <c r="K91" s="35">
        <f t="shared" ca="1" si="2"/>
        <v>123</v>
      </c>
      <c r="P91" s="40"/>
      <c r="X91" s="7"/>
      <c r="AA91" s="7"/>
    </row>
    <row r="92" spans="4:27" s="7" customFormat="1" x14ac:dyDescent="0.25">
      <c r="D92" s="44"/>
      <c r="F92" s="4" t="str">
        <f t="shared" si="3"/>
        <v xml:space="preserve"> , </v>
      </c>
      <c r="I92" s="46"/>
      <c r="K92" s="35">
        <f t="shared" ca="1" si="2"/>
        <v>123</v>
      </c>
      <c r="P92" s="40"/>
    </row>
    <row r="93" spans="4:27" s="4" customFormat="1" x14ac:dyDescent="0.25">
      <c r="D93" s="44"/>
      <c r="F93" s="4" t="str">
        <f t="shared" si="3"/>
        <v xml:space="preserve"> , </v>
      </c>
      <c r="I93" s="6"/>
      <c r="K93" s="35">
        <f t="shared" ca="1" si="2"/>
        <v>123</v>
      </c>
      <c r="P93" s="40"/>
      <c r="X93" s="7"/>
      <c r="AA93" s="7"/>
    </row>
    <row r="94" spans="4:27" s="7" customFormat="1" x14ac:dyDescent="0.25">
      <c r="D94" s="44"/>
      <c r="F94" s="4" t="str">
        <f t="shared" si="3"/>
        <v xml:space="preserve"> , </v>
      </c>
      <c r="I94" s="46"/>
      <c r="K94" s="35">
        <f t="shared" ca="1" si="2"/>
        <v>123</v>
      </c>
      <c r="P94" s="40"/>
    </row>
    <row r="95" spans="4:27" s="4" customFormat="1" x14ac:dyDescent="0.25">
      <c r="D95" s="44"/>
      <c r="F95" s="4" t="str">
        <f t="shared" si="3"/>
        <v xml:space="preserve"> , </v>
      </c>
      <c r="I95" s="6"/>
      <c r="K95" s="35">
        <f t="shared" ca="1" si="2"/>
        <v>123</v>
      </c>
      <c r="P95" s="40"/>
      <c r="X95" s="7"/>
      <c r="AA95" s="7"/>
    </row>
    <row r="96" spans="4:27" s="7" customFormat="1" x14ac:dyDescent="0.25">
      <c r="D96" s="44"/>
      <c r="F96" s="4" t="str">
        <f t="shared" si="3"/>
        <v xml:space="preserve"> , </v>
      </c>
      <c r="I96" s="46"/>
      <c r="K96" s="35">
        <f t="shared" ca="1" si="2"/>
        <v>123</v>
      </c>
      <c r="P96" s="40"/>
    </row>
    <row r="97" spans="4:27" s="4" customFormat="1" x14ac:dyDescent="0.25">
      <c r="D97" s="44"/>
      <c r="F97" s="4" t="str">
        <f t="shared" si="3"/>
        <v xml:space="preserve"> , </v>
      </c>
      <c r="I97" s="6"/>
      <c r="K97" s="35">
        <f t="shared" ca="1" si="2"/>
        <v>123</v>
      </c>
      <c r="P97" s="40"/>
      <c r="X97" s="7"/>
      <c r="AA97" s="7"/>
    </row>
    <row r="98" spans="4:27" s="7" customFormat="1" x14ac:dyDescent="0.25">
      <c r="D98" s="44"/>
      <c r="F98" s="4" t="str">
        <f t="shared" si="3"/>
        <v xml:space="preserve"> , </v>
      </c>
      <c r="I98" s="46"/>
      <c r="K98" s="35">
        <f t="shared" ca="1" si="2"/>
        <v>123</v>
      </c>
      <c r="P98" s="40"/>
    </row>
    <row r="99" spans="4:27" s="4" customFormat="1" x14ac:dyDescent="0.25">
      <c r="D99" s="44"/>
      <c r="F99" s="4" t="str">
        <f t="shared" si="3"/>
        <v xml:space="preserve"> , </v>
      </c>
      <c r="I99" s="6"/>
      <c r="K99" s="35">
        <f t="shared" ca="1" si="2"/>
        <v>123</v>
      </c>
      <c r="P99" s="40"/>
      <c r="X99" s="7"/>
      <c r="AA99" s="7"/>
    </row>
    <row r="100" spans="4:27" s="7" customFormat="1" x14ac:dyDescent="0.25">
      <c r="D100" s="44"/>
      <c r="F100" s="4" t="str">
        <f t="shared" si="3"/>
        <v xml:space="preserve"> , </v>
      </c>
      <c r="I100" s="46"/>
      <c r="K100" s="35">
        <f t="shared" ca="1" si="2"/>
        <v>123</v>
      </c>
      <c r="P100" s="40"/>
    </row>
    <row r="101" spans="4:27" s="4" customFormat="1" x14ac:dyDescent="0.25">
      <c r="D101" s="44"/>
      <c r="F101" s="4" t="str">
        <f t="shared" si="3"/>
        <v xml:space="preserve"> , </v>
      </c>
      <c r="I101" s="6"/>
      <c r="K101" s="35">
        <f t="shared" ca="1" si="2"/>
        <v>123</v>
      </c>
      <c r="P101" s="40"/>
      <c r="X101" s="7"/>
      <c r="AA101" s="7"/>
    </row>
    <row r="102" spans="4:27" s="7" customFormat="1" x14ac:dyDescent="0.25">
      <c r="D102" s="44"/>
      <c r="F102" s="4" t="str">
        <f t="shared" si="3"/>
        <v xml:space="preserve"> , </v>
      </c>
      <c r="I102" s="46"/>
      <c r="K102" s="35">
        <f t="shared" ca="1" si="2"/>
        <v>123</v>
      </c>
      <c r="P102" s="40"/>
    </row>
    <row r="103" spans="4:27" s="4" customFormat="1" x14ac:dyDescent="0.25">
      <c r="D103" s="44"/>
      <c r="F103" s="4" t="str">
        <f t="shared" si="3"/>
        <v xml:space="preserve"> , </v>
      </c>
      <c r="I103" s="6"/>
      <c r="K103" s="35">
        <f t="shared" ca="1" si="2"/>
        <v>123</v>
      </c>
      <c r="P103" s="40"/>
      <c r="X103" s="7"/>
      <c r="AA103" s="7"/>
    </row>
    <row r="104" spans="4:27" s="7" customFormat="1" x14ac:dyDescent="0.25">
      <c r="D104" s="44"/>
      <c r="F104" s="4" t="str">
        <f t="shared" si="3"/>
        <v xml:space="preserve"> , </v>
      </c>
      <c r="I104" s="46"/>
      <c r="K104" s="35">
        <f t="shared" ca="1" si="2"/>
        <v>123</v>
      </c>
      <c r="P104" s="40"/>
    </row>
    <row r="105" spans="4:27" s="4" customFormat="1" x14ac:dyDescent="0.25">
      <c r="D105" s="44"/>
      <c r="F105" s="4" t="str">
        <f t="shared" si="3"/>
        <v xml:space="preserve"> , </v>
      </c>
      <c r="I105" s="6"/>
      <c r="K105" s="35">
        <f t="shared" ca="1" si="2"/>
        <v>123</v>
      </c>
      <c r="P105" s="40"/>
      <c r="X105" s="7"/>
      <c r="AA105" s="7"/>
    </row>
    <row r="106" spans="4:27" s="7" customFormat="1" x14ac:dyDescent="0.25">
      <c r="D106" s="44"/>
      <c r="F106" s="4" t="str">
        <f t="shared" si="3"/>
        <v xml:space="preserve"> , </v>
      </c>
      <c r="I106" s="46"/>
      <c r="K106" s="35">
        <f t="shared" ca="1" si="2"/>
        <v>123</v>
      </c>
      <c r="P106" s="40"/>
    </row>
    <row r="107" spans="4:27" s="4" customFormat="1" x14ac:dyDescent="0.25">
      <c r="D107" s="44"/>
      <c r="F107" s="4" t="str">
        <f t="shared" si="3"/>
        <v xml:space="preserve"> , </v>
      </c>
      <c r="I107" s="6"/>
      <c r="K107" s="35">
        <f t="shared" ca="1" si="2"/>
        <v>123</v>
      </c>
      <c r="P107" s="40"/>
      <c r="X107" s="7"/>
      <c r="AA107" s="7"/>
    </row>
    <row r="108" spans="4:27" s="7" customFormat="1" x14ac:dyDescent="0.25">
      <c r="D108" s="44"/>
      <c r="F108" s="4" t="str">
        <f t="shared" si="3"/>
        <v xml:space="preserve"> , </v>
      </c>
      <c r="I108" s="46"/>
      <c r="K108" s="35">
        <f t="shared" ca="1" si="2"/>
        <v>123</v>
      </c>
      <c r="P108" s="40"/>
    </row>
    <row r="109" spans="4:27" s="4" customFormat="1" x14ac:dyDescent="0.25">
      <c r="D109" s="44"/>
      <c r="F109" s="4" t="str">
        <f t="shared" si="3"/>
        <v xml:space="preserve"> , </v>
      </c>
      <c r="I109" s="6"/>
      <c r="K109" s="35">
        <f t="shared" ca="1" si="2"/>
        <v>123</v>
      </c>
      <c r="P109" s="40"/>
      <c r="X109" s="7"/>
      <c r="AA109" s="7"/>
    </row>
    <row r="110" spans="4:27" s="7" customFormat="1" x14ac:dyDescent="0.25">
      <c r="D110" s="44"/>
      <c r="F110" s="4" t="str">
        <f t="shared" si="3"/>
        <v xml:space="preserve"> , </v>
      </c>
      <c r="I110" s="46"/>
      <c r="K110" s="35">
        <f t="shared" ca="1" si="2"/>
        <v>123</v>
      </c>
      <c r="P110" s="40"/>
    </row>
    <row r="111" spans="4:27" s="4" customFormat="1" x14ac:dyDescent="0.25">
      <c r="D111" s="44"/>
      <c r="F111" s="4" t="str">
        <f t="shared" si="3"/>
        <v xml:space="preserve"> , </v>
      </c>
      <c r="I111" s="6"/>
      <c r="K111" s="35">
        <f t="shared" ca="1" si="2"/>
        <v>123</v>
      </c>
      <c r="P111" s="40"/>
      <c r="X111" s="7"/>
      <c r="AA111" s="7"/>
    </row>
    <row r="112" spans="4:27" s="7" customFormat="1" x14ac:dyDescent="0.25">
      <c r="D112" s="44"/>
      <c r="F112" s="4" t="str">
        <f t="shared" si="3"/>
        <v xml:space="preserve"> , </v>
      </c>
      <c r="I112" s="46"/>
      <c r="K112" s="35">
        <f t="shared" ca="1" si="2"/>
        <v>123</v>
      </c>
      <c r="P112" s="40"/>
    </row>
    <row r="113" spans="4:27" s="4" customFormat="1" x14ac:dyDescent="0.25">
      <c r="D113" s="44"/>
      <c r="F113" s="4" t="str">
        <f t="shared" si="3"/>
        <v xml:space="preserve"> , </v>
      </c>
      <c r="I113" s="6"/>
      <c r="K113" s="35">
        <f t="shared" ca="1" si="2"/>
        <v>123</v>
      </c>
      <c r="P113" s="40"/>
      <c r="X113" s="7"/>
      <c r="AA113" s="7"/>
    </row>
    <row r="114" spans="4:27" s="7" customFormat="1" x14ac:dyDescent="0.25">
      <c r="D114" s="44"/>
      <c r="F114" s="4" t="str">
        <f t="shared" si="3"/>
        <v xml:space="preserve"> , </v>
      </c>
      <c r="I114" s="46"/>
      <c r="K114" s="35">
        <f t="shared" ca="1" si="2"/>
        <v>123</v>
      </c>
      <c r="P114" s="40"/>
    </row>
    <row r="115" spans="4:27" s="4" customFormat="1" x14ac:dyDescent="0.25">
      <c r="D115" s="44"/>
      <c r="F115" s="4" t="str">
        <f t="shared" si="3"/>
        <v xml:space="preserve"> , </v>
      </c>
      <c r="I115" s="6"/>
      <c r="K115" s="35">
        <f t="shared" ca="1" si="2"/>
        <v>123</v>
      </c>
      <c r="P115" s="40"/>
      <c r="X115" s="7"/>
      <c r="AA115" s="7"/>
    </row>
    <row r="116" spans="4:27" s="7" customFormat="1" x14ac:dyDescent="0.25">
      <c r="D116" s="44"/>
      <c r="F116" s="4" t="str">
        <f t="shared" si="3"/>
        <v xml:space="preserve"> , </v>
      </c>
      <c r="I116" s="46"/>
      <c r="K116" s="35">
        <f t="shared" ca="1" si="2"/>
        <v>123</v>
      </c>
      <c r="P116" s="40"/>
    </row>
    <row r="117" spans="4:27" s="4" customFormat="1" x14ac:dyDescent="0.25">
      <c r="D117" s="44"/>
      <c r="F117" s="4" t="str">
        <f t="shared" si="3"/>
        <v xml:space="preserve"> , </v>
      </c>
      <c r="I117" s="6"/>
      <c r="K117" s="35">
        <f t="shared" ca="1" si="2"/>
        <v>123</v>
      </c>
      <c r="P117" s="40"/>
      <c r="X117" s="7"/>
      <c r="AA117" s="7"/>
    </row>
    <row r="118" spans="4:27" s="7" customFormat="1" x14ac:dyDescent="0.25">
      <c r="D118" s="44"/>
      <c r="F118" s="4" t="str">
        <f t="shared" si="3"/>
        <v xml:space="preserve"> , </v>
      </c>
      <c r="I118" s="46"/>
      <c r="K118" s="35">
        <f t="shared" ca="1" si="2"/>
        <v>123</v>
      </c>
      <c r="P118" s="40"/>
    </row>
    <row r="119" spans="4:27" s="4" customFormat="1" x14ac:dyDescent="0.25">
      <c r="D119" s="44"/>
      <c r="F119" s="4" t="str">
        <f t="shared" si="3"/>
        <v xml:space="preserve"> , </v>
      </c>
      <c r="I119" s="6"/>
      <c r="K119" s="35">
        <f t="shared" ca="1" si="2"/>
        <v>123</v>
      </c>
      <c r="P119" s="40"/>
      <c r="X119" s="7"/>
      <c r="AA119" s="7"/>
    </row>
    <row r="120" spans="4:27" s="7" customFormat="1" x14ac:dyDescent="0.25">
      <c r="D120" s="44"/>
      <c r="F120" s="4" t="str">
        <f t="shared" si="3"/>
        <v xml:space="preserve"> , </v>
      </c>
      <c r="I120" s="46"/>
      <c r="K120" s="35">
        <f t="shared" ca="1" si="2"/>
        <v>123</v>
      </c>
      <c r="P120" s="40"/>
    </row>
    <row r="121" spans="4:27" s="4" customFormat="1" x14ac:dyDescent="0.25">
      <c r="D121" s="44"/>
      <c r="F121" s="4" t="str">
        <f t="shared" si="3"/>
        <v xml:space="preserve"> , </v>
      </c>
      <c r="I121" s="6"/>
      <c r="K121" s="35">
        <f t="shared" ca="1" si="2"/>
        <v>123</v>
      </c>
      <c r="P121" s="40"/>
      <c r="X121" s="7"/>
      <c r="AA121" s="7"/>
    </row>
    <row r="122" spans="4:27" s="7" customFormat="1" x14ac:dyDescent="0.25">
      <c r="D122" s="44"/>
      <c r="F122" s="4" t="str">
        <f t="shared" si="3"/>
        <v xml:space="preserve"> , </v>
      </c>
      <c r="I122" s="46"/>
      <c r="K122" s="35">
        <f t="shared" ca="1" si="2"/>
        <v>123</v>
      </c>
      <c r="P122" s="40"/>
    </row>
    <row r="123" spans="4:27" s="4" customFormat="1" x14ac:dyDescent="0.25">
      <c r="D123" s="44"/>
      <c r="F123" s="4" t="str">
        <f t="shared" si="3"/>
        <v xml:space="preserve"> , </v>
      </c>
      <c r="I123" s="6"/>
      <c r="K123" s="35">
        <f t="shared" ca="1" si="2"/>
        <v>123</v>
      </c>
      <c r="P123" s="40"/>
      <c r="X123" s="7"/>
      <c r="AA123" s="7"/>
    </row>
    <row r="124" spans="4:27" s="7" customFormat="1" x14ac:dyDescent="0.25">
      <c r="D124" s="44"/>
      <c r="F124" s="4" t="str">
        <f t="shared" si="3"/>
        <v xml:space="preserve"> , </v>
      </c>
      <c r="I124" s="46"/>
      <c r="K124" s="35">
        <f t="shared" ca="1" si="2"/>
        <v>123</v>
      </c>
      <c r="P124" s="40"/>
    </row>
    <row r="125" spans="4:27" s="4" customFormat="1" x14ac:dyDescent="0.25">
      <c r="D125" s="44"/>
      <c r="F125" s="4" t="str">
        <f t="shared" si="3"/>
        <v xml:space="preserve"> , </v>
      </c>
      <c r="I125" s="6"/>
      <c r="K125" s="35">
        <f t="shared" ref="K125:K188" ca="1" si="4">DATEDIF(J125,TODAY(),"y")</f>
        <v>123</v>
      </c>
      <c r="P125" s="40"/>
      <c r="X125" s="7"/>
      <c r="AA125" s="7"/>
    </row>
    <row r="126" spans="4:27" s="7" customFormat="1" x14ac:dyDescent="0.25">
      <c r="D126" s="44"/>
      <c r="F126" s="4" t="str">
        <f t="shared" ref="F126:F190" si="5">CONCATENATE(G126," , ",H126)</f>
        <v xml:space="preserve"> , </v>
      </c>
      <c r="I126" s="46"/>
      <c r="K126" s="35">
        <f t="shared" ca="1" si="4"/>
        <v>123</v>
      </c>
      <c r="P126" s="40"/>
    </row>
    <row r="127" spans="4:27" s="4" customFormat="1" x14ac:dyDescent="0.25">
      <c r="D127" s="44"/>
      <c r="F127" s="4" t="str">
        <f t="shared" si="5"/>
        <v xml:space="preserve"> , </v>
      </c>
      <c r="I127" s="6"/>
      <c r="K127" s="35">
        <f t="shared" ca="1" si="4"/>
        <v>123</v>
      </c>
      <c r="P127" s="40"/>
      <c r="X127" s="7"/>
      <c r="AA127" s="7"/>
    </row>
    <row r="128" spans="4:27" s="7" customFormat="1" x14ac:dyDescent="0.25">
      <c r="D128" s="44"/>
      <c r="F128" s="4" t="str">
        <f t="shared" si="5"/>
        <v xml:space="preserve"> , </v>
      </c>
      <c r="I128" s="46"/>
      <c r="K128" s="35">
        <f t="shared" ca="1" si="4"/>
        <v>123</v>
      </c>
      <c r="P128" s="40"/>
    </row>
    <row r="129" spans="4:27" s="4" customFormat="1" x14ac:dyDescent="0.25">
      <c r="D129" s="44"/>
      <c r="F129" s="4" t="str">
        <f t="shared" si="5"/>
        <v xml:space="preserve"> , </v>
      </c>
      <c r="I129" s="6"/>
      <c r="K129" s="35">
        <f t="shared" ca="1" si="4"/>
        <v>123</v>
      </c>
      <c r="P129" s="40"/>
      <c r="X129" s="7"/>
      <c r="AA129" s="7"/>
    </row>
    <row r="130" spans="4:27" s="7" customFormat="1" x14ac:dyDescent="0.25">
      <c r="D130" s="44"/>
      <c r="F130" s="4" t="str">
        <f t="shared" si="5"/>
        <v xml:space="preserve"> , </v>
      </c>
      <c r="I130" s="46"/>
      <c r="K130" s="35">
        <f t="shared" ca="1" si="4"/>
        <v>123</v>
      </c>
      <c r="P130" s="40"/>
    </row>
    <row r="131" spans="4:27" s="4" customFormat="1" x14ac:dyDescent="0.25">
      <c r="D131" s="44"/>
      <c r="F131" s="4" t="str">
        <f t="shared" si="5"/>
        <v xml:space="preserve"> , </v>
      </c>
      <c r="I131" s="6"/>
      <c r="K131" s="35">
        <f t="shared" ca="1" si="4"/>
        <v>123</v>
      </c>
      <c r="P131" s="40"/>
      <c r="X131" s="7"/>
      <c r="AA131" s="7"/>
    </row>
    <row r="132" spans="4:27" s="7" customFormat="1" x14ac:dyDescent="0.25">
      <c r="D132" s="44"/>
      <c r="F132" s="4" t="str">
        <f t="shared" si="5"/>
        <v xml:space="preserve"> , </v>
      </c>
      <c r="I132" s="46"/>
      <c r="K132" s="35">
        <f t="shared" ca="1" si="4"/>
        <v>123</v>
      </c>
      <c r="P132" s="40"/>
    </row>
    <row r="133" spans="4:27" s="4" customFormat="1" x14ac:dyDescent="0.25">
      <c r="D133" s="44"/>
      <c r="F133" s="4" t="str">
        <f t="shared" si="5"/>
        <v xml:space="preserve"> , </v>
      </c>
      <c r="I133" s="6"/>
      <c r="K133" s="35">
        <f t="shared" ca="1" si="4"/>
        <v>123</v>
      </c>
      <c r="P133" s="40"/>
      <c r="X133" s="7"/>
      <c r="AA133" s="7"/>
    </row>
    <row r="134" spans="4:27" s="7" customFormat="1" x14ac:dyDescent="0.25">
      <c r="D134" s="44"/>
      <c r="F134" s="4" t="str">
        <f t="shared" si="5"/>
        <v xml:space="preserve"> , </v>
      </c>
      <c r="I134" s="46"/>
      <c r="K134" s="35">
        <f t="shared" ca="1" si="4"/>
        <v>123</v>
      </c>
      <c r="P134" s="40"/>
    </row>
    <row r="135" spans="4:27" s="4" customFormat="1" x14ac:dyDescent="0.25">
      <c r="D135" s="44"/>
      <c r="F135" s="4" t="str">
        <f t="shared" si="5"/>
        <v xml:space="preserve"> , </v>
      </c>
      <c r="I135" s="6"/>
      <c r="K135" s="35">
        <f t="shared" ca="1" si="4"/>
        <v>123</v>
      </c>
      <c r="P135" s="40"/>
      <c r="X135" s="7"/>
      <c r="AA135" s="7"/>
    </row>
    <row r="136" spans="4:27" s="7" customFormat="1" x14ac:dyDescent="0.25">
      <c r="D136" s="44"/>
      <c r="F136" s="4" t="str">
        <f t="shared" si="5"/>
        <v xml:space="preserve"> , </v>
      </c>
      <c r="I136" s="46"/>
      <c r="K136" s="35">
        <f t="shared" ca="1" si="4"/>
        <v>123</v>
      </c>
      <c r="P136" s="40"/>
    </row>
    <row r="137" spans="4:27" s="4" customFormat="1" x14ac:dyDescent="0.25">
      <c r="D137" s="44"/>
      <c r="F137" s="4" t="str">
        <f t="shared" si="5"/>
        <v xml:space="preserve"> , </v>
      </c>
      <c r="I137" s="6"/>
      <c r="K137" s="35">
        <f t="shared" ca="1" si="4"/>
        <v>123</v>
      </c>
      <c r="P137" s="40"/>
      <c r="X137" s="7"/>
      <c r="AA137" s="7"/>
    </row>
    <row r="138" spans="4:27" s="7" customFormat="1" x14ac:dyDescent="0.25">
      <c r="D138" s="44"/>
      <c r="F138" s="4" t="str">
        <f t="shared" si="5"/>
        <v xml:space="preserve"> , </v>
      </c>
      <c r="I138" s="46"/>
      <c r="K138" s="35">
        <f t="shared" ca="1" si="4"/>
        <v>123</v>
      </c>
      <c r="P138" s="40"/>
    </row>
    <row r="139" spans="4:27" s="4" customFormat="1" x14ac:dyDescent="0.25">
      <c r="D139" s="44"/>
      <c r="F139" s="4" t="str">
        <f t="shared" si="5"/>
        <v xml:space="preserve"> , </v>
      </c>
      <c r="I139" s="6"/>
      <c r="K139" s="35">
        <f t="shared" ca="1" si="4"/>
        <v>123</v>
      </c>
      <c r="P139" s="40"/>
      <c r="X139" s="7"/>
      <c r="AA139" s="7"/>
    </row>
    <row r="140" spans="4:27" s="7" customFormat="1" x14ac:dyDescent="0.25">
      <c r="D140" s="44"/>
      <c r="F140" s="4" t="str">
        <f t="shared" si="5"/>
        <v xml:space="preserve"> , </v>
      </c>
      <c r="I140" s="46"/>
      <c r="K140" s="35">
        <f t="shared" ca="1" si="4"/>
        <v>123</v>
      </c>
      <c r="P140" s="40"/>
    </row>
    <row r="141" spans="4:27" s="4" customFormat="1" x14ac:dyDescent="0.25">
      <c r="D141" s="44"/>
      <c r="F141" s="4" t="str">
        <f t="shared" si="5"/>
        <v xml:space="preserve"> , </v>
      </c>
      <c r="I141" s="6"/>
      <c r="K141" s="35">
        <f t="shared" ca="1" si="4"/>
        <v>123</v>
      </c>
      <c r="P141" s="40"/>
      <c r="X141" s="7"/>
      <c r="AA141" s="7"/>
    </row>
    <row r="142" spans="4:27" s="7" customFormat="1" x14ac:dyDescent="0.25">
      <c r="D142" s="44"/>
      <c r="F142" s="4" t="str">
        <f t="shared" si="5"/>
        <v xml:space="preserve"> , </v>
      </c>
      <c r="I142" s="46"/>
      <c r="K142" s="35">
        <f t="shared" ca="1" si="4"/>
        <v>123</v>
      </c>
      <c r="P142" s="40"/>
    </row>
    <row r="143" spans="4:27" s="4" customFormat="1" x14ac:dyDescent="0.25">
      <c r="D143" s="44"/>
      <c r="F143" s="4" t="str">
        <f t="shared" si="5"/>
        <v xml:space="preserve"> , </v>
      </c>
      <c r="I143" s="6"/>
      <c r="K143" s="35">
        <f t="shared" ca="1" si="4"/>
        <v>123</v>
      </c>
      <c r="P143" s="40"/>
      <c r="X143" s="7"/>
      <c r="AA143" s="7"/>
    </row>
    <row r="144" spans="4:27" s="7" customFormat="1" x14ac:dyDescent="0.25">
      <c r="D144" s="44"/>
      <c r="F144" s="4" t="str">
        <f t="shared" si="5"/>
        <v xml:space="preserve"> , </v>
      </c>
      <c r="I144" s="46"/>
      <c r="K144" s="35">
        <f t="shared" ca="1" si="4"/>
        <v>123</v>
      </c>
      <c r="P144" s="40"/>
    </row>
    <row r="145" spans="4:27" s="4" customFormat="1" x14ac:dyDescent="0.25">
      <c r="D145" s="44"/>
      <c r="F145" s="4" t="str">
        <f t="shared" si="5"/>
        <v xml:space="preserve"> , </v>
      </c>
      <c r="I145" s="6"/>
      <c r="K145" s="35">
        <f t="shared" ca="1" si="4"/>
        <v>123</v>
      </c>
      <c r="P145" s="40"/>
      <c r="X145" s="7"/>
      <c r="AA145" s="7"/>
    </row>
    <row r="146" spans="4:27" s="7" customFormat="1" x14ac:dyDescent="0.25">
      <c r="D146" s="44"/>
      <c r="F146" s="4" t="str">
        <f t="shared" si="5"/>
        <v xml:space="preserve"> , </v>
      </c>
      <c r="I146" s="46"/>
      <c r="K146" s="35">
        <f t="shared" ca="1" si="4"/>
        <v>123</v>
      </c>
      <c r="P146" s="40"/>
    </row>
    <row r="147" spans="4:27" s="4" customFormat="1" x14ac:dyDescent="0.25">
      <c r="D147" s="44"/>
      <c r="F147" s="4" t="str">
        <f t="shared" si="5"/>
        <v xml:space="preserve"> , </v>
      </c>
      <c r="I147" s="6"/>
      <c r="K147" s="35">
        <f t="shared" ca="1" si="4"/>
        <v>123</v>
      </c>
      <c r="P147" s="40"/>
      <c r="X147" s="7"/>
      <c r="AA147" s="7"/>
    </row>
    <row r="148" spans="4:27" s="7" customFormat="1" x14ac:dyDescent="0.25">
      <c r="D148" s="44"/>
      <c r="F148" s="4" t="str">
        <f t="shared" si="5"/>
        <v xml:space="preserve"> , </v>
      </c>
      <c r="I148" s="46"/>
      <c r="K148" s="35">
        <f t="shared" ca="1" si="4"/>
        <v>123</v>
      </c>
      <c r="P148" s="40"/>
    </row>
    <row r="149" spans="4:27" s="4" customFormat="1" x14ac:dyDescent="0.25">
      <c r="D149" s="44"/>
      <c r="F149" s="4" t="str">
        <f t="shared" si="5"/>
        <v xml:space="preserve"> , </v>
      </c>
      <c r="I149" s="6"/>
      <c r="K149" s="35">
        <f t="shared" ca="1" si="4"/>
        <v>123</v>
      </c>
      <c r="P149" s="40"/>
      <c r="X149" s="7"/>
      <c r="AA149" s="7"/>
    </row>
    <row r="150" spans="4:27" s="7" customFormat="1" x14ac:dyDescent="0.25">
      <c r="D150" s="44"/>
      <c r="F150" s="4" t="str">
        <f t="shared" si="5"/>
        <v xml:space="preserve"> , </v>
      </c>
      <c r="I150" s="46"/>
      <c r="K150" s="35">
        <f t="shared" ca="1" si="4"/>
        <v>123</v>
      </c>
      <c r="P150" s="40"/>
    </row>
    <row r="151" spans="4:27" s="4" customFormat="1" x14ac:dyDescent="0.25">
      <c r="D151" s="44"/>
      <c r="F151" s="4" t="str">
        <f t="shared" si="5"/>
        <v xml:space="preserve"> , </v>
      </c>
      <c r="I151" s="6"/>
      <c r="K151" s="35">
        <f t="shared" ca="1" si="4"/>
        <v>123</v>
      </c>
      <c r="P151" s="40"/>
      <c r="X151" s="7"/>
      <c r="AA151" s="7"/>
    </row>
    <row r="152" spans="4:27" s="7" customFormat="1" x14ac:dyDescent="0.25">
      <c r="D152" s="44"/>
      <c r="F152" s="4" t="str">
        <f t="shared" si="5"/>
        <v xml:space="preserve"> , </v>
      </c>
      <c r="I152" s="46"/>
      <c r="K152" s="35">
        <f t="shared" ca="1" si="4"/>
        <v>123</v>
      </c>
      <c r="P152" s="40"/>
    </row>
    <row r="153" spans="4:27" s="4" customFormat="1" x14ac:dyDescent="0.25">
      <c r="D153" s="44"/>
      <c r="F153" s="4" t="str">
        <f t="shared" si="5"/>
        <v xml:space="preserve"> , </v>
      </c>
      <c r="I153" s="6"/>
      <c r="K153" s="35">
        <f t="shared" ca="1" si="4"/>
        <v>123</v>
      </c>
      <c r="P153" s="40"/>
      <c r="X153" s="7"/>
      <c r="AA153" s="7"/>
    </row>
    <row r="154" spans="4:27" s="7" customFormat="1" x14ac:dyDescent="0.25">
      <c r="D154" s="44"/>
      <c r="F154" s="4" t="str">
        <f t="shared" si="5"/>
        <v xml:space="preserve"> , </v>
      </c>
      <c r="I154" s="46"/>
      <c r="K154" s="35">
        <f t="shared" ca="1" si="4"/>
        <v>123</v>
      </c>
      <c r="P154" s="40"/>
    </row>
    <row r="155" spans="4:27" s="4" customFormat="1" x14ac:dyDescent="0.25">
      <c r="D155" s="44"/>
      <c r="F155" s="4" t="str">
        <f t="shared" si="5"/>
        <v xml:space="preserve"> , </v>
      </c>
      <c r="I155" s="6"/>
      <c r="K155" s="35">
        <f t="shared" ca="1" si="4"/>
        <v>123</v>
      </c>
      <c r="P155" s="40"/>
      <c r="X155" s="7"/>
      <c r="AA155" s="7"/>
    </row>
    <row r="156" spans="4:27" s="7" customFormat="1" x14ac:dyDescent="0.25">
      <c r="D156" s="44"/>
      <c r="F156" s="4" t="str">
        <f t="shared" si="5"/>
        <v xml:space="preserve"> , </v>
      </c>
      <c r="I156" s="46"/>
      <c r="K156" s="35">
        <f t="shared" ca="1" si="4"/>
        <v>123</v>
      </c>
      <c r="P156" s="40"/>
    </row>
    <row r="157" spans="4:27" s="4" customFormat="1" x14ac:dyDescent="0.25">
      <c r="D157" s="44"/>
      <c r="F157" s="4" t="str">
        <f t="shared" si="5"/>
        <v xml:space="preserve"> , </v>
      </c>
      <c r="I157" s="6"/>
      <c r="K157" s="35">
        <f t="shared" ca="1" si="4"/>
        <v>123</v>
      </c>
      <c r="P157" s="40"/>
      <c r="X157" s="7"/>
      <c r="AA157" s="7"/>
    </row>
    <row r="158" spans="4:27" s="7" customFormat="1" x14ac:dyDescent="0.25">
      <c r="D158" s="44"/>
      <c r="F158" s="4" t="str">
        <f t="shared" si="5"/>
        <v xml:space="preserve"> , </v>
      </c>
      <c r="I158" s="46"/>
      <c r="K158" s="35">
        <f t="shared" ca="1" si="4"/>
        <v>123</v>
      </c>
      <c r="P158" s="40"/>
    </row>
    <row r="159" spans="4:27" s="4" customFormat="1" x14ac:dyDescent="0.25">
      <c r="D159" s="44"/>
      <c r="F159" s="4" t="str">
        <f t="shared" si="5"/>
        <v xml:space="preserve"> , </v>
      </c>
      <c r="I159" s="6"/>
      <c r="K159" s="35">
        <f t="shared" ca="1" si="4"/>
        <v>123</v>
      </c>
      <c r="P159" s="40"/>
      <c r="X159" s="7"/>
      <c r="AA159" s="7"/>
    </row>
    <row r="160" spans="4:27" s="7" customFormat="1" x14ac:dyDescent="0.25">
      <c r="D160" s="44"/>
      <c r="F160" s="4" t="str">
        <f t="shared" si="5"/>
        <v xml:space="preserve"> , </v>
      </c>
      <c r="I160" s="46"/>
      <c r="K160" s="35">
        <f t="shared" ca="1" si="4"/>
        <v>123</v>
      </c>
      <c r="P160" s="40"/>
    </row>
    <row r="161" spans="4:27" s="4" customFormat="1" x14ac:dyDescent="0.25">
      <c r="D161" s="44"/>
      <c r="F161" s="4" t="str">
        <f t="shared" si="5"/>
        <v xml:space="preserve"> , </v>
      </c>
      <c r="I161" s="6"/>
      <c r="K161" s="35">
        <f t="shared" ca="1" si="4"/>
        <v>123</v>
      </c>
      <c r="P161" s="40"/>
      <c r="X161" s="7"/>
      <c r="AA161" s="7"/>
    </row>
    <row r="162" spans="4:27" s="7" customFormat="1" x14ac:dyDescent="0.25">
      <c r="D162" s="44"/>
      <c r="F162" s="4" t="str">
        <f t="shared" si="5"/>
        <v xml:space="preserve"> , </v>
      </c>
      <c r="I162" s="46"/>
      <c r="K162" s="35">
        <f t="shared" ca="1" si="4"/>
        <v>123</v>
      </c>
      <c r="P162" s="40"/>
    </row>
    <row r="163" spans="4:27" s="4" customFormat="1" x14ac:dyDescent="0.25">
      <c r="D163" s="44"/>
      <c r="F163" s="4" t="str">
        <f t="shared" si="5"/>
        <v xml:space="preserve"> , </v>
      </c>
      <c r="I163" s="6"/>
      <c r="K163" s="35">
        <f t="shared" ca="1" si="4"/>
        <v>123</v>
      </c>
      <c r="P163" s="40"/>
      <c r="X163" s="7"/>
      <c r="AA163" s="7"/>
    </row>
    <row r="164" spans="4:27" s="7" customFormat="1" x14ac:dyDescent="0.25">
      <c r="D164" s="44"/>
      <c r="F164" s="4" t="str">
        <f t="shared" si="5"/>
        <v xml:space="preserve"> , </v>
      </c>
      <c r="I164" s="46"/>
      <c r="K164" s="35">
        <f t="shared" ca="1" si="4"/>
        <v>123</v>
      </c>
      <c r="P164" s="40"/>
    </row>
    <row r="165" spans="4:27" s="4" customFormat="1" x14ac:dyDescent="0.25">
      <c r="D165" s="44"/>
      <c r="F165" s="4" t="str">
        <f t="shared" si="5"/>
        <v xml:space="preserve"> , </v>
      </c>
      <c r="I165" s="6"/>
      <c r="K165" s="35">
        <f t="shared" ca="1" si="4"/>
        <v>123</v>
      </c>
      <c r="P165" s="40"/>
      <c r="X165" s="7"/>
      <c r="AA165" s="7"/>
    </row>
    <row r="166" spans="4:27" s="7" customFormat="1" x14ac:dyDescent="0.25">
      <c r="D166" s="44"/>
      <c r="F166" s="4" t="str">
        <f t="shared" si="5"/>
        <v xml:space="preserve"> , </v>
      </c>
      <c r="I166" s="46"/>
      <c r="K166" s="35">
        <f t="shared" ca="1" si="4"/>
        <v>123</v>
      </c>
      <c r="P166" s="40"/>
    </row>
    <row r="167" spans="4:27" s="4" customFormat="1" x14ac:dyDescent="0.25">
      <c r="D167" s="44"/>
      <c r="F167" s="4" t="str">
        <f t="shared" si="5"/>
        <v xml:space="preserve"> , </v>
      </c>
      <c r="I167" s="6"/>
      <c r="K167" s="35">
        <f t="shared" ca="1" si="4"/>
        <v>123</v>
      </c>
      <c r="P167" s="40"/>
      <c r="X167" s="7"/>
      <c r="AA167" s="7"/>
    </row>
    <row r="168" spans="4:27" s="7" customFormat="1" x14ac:dyDescent="0.25">
      <c r="D168" s="44"/>
      <c r="F168" s="4" t="str">
        <f t="shared" si="5"/>
        <v xml:space="preserve"> , </v>
      </c>
      <c r="I168" s="46"/>
      <c r="K168" s="35">
        <f t="shared" ca="1" si="4"/>
        <v>123</v>
      </c>
      <c r="P168" s="40"/>
    </row>
    <row r="169" spans="4:27" s="4" customFormat="1" x14ac:dyDescent="0.25">
      <c r="D169" s="44"/>
      <c r="F169" s="4" t="str">
        <f t="shared" si="5"/>
        <v xml:space="preserve"> , </v>
      </c>
      <c r="I169" s="6"/>
      <c r="K169" s="35">
        <f t="shared" ca="1" si="4"/>
        <v>123</v>
      </c>
      <c r="P169" s="40"/>
      <c r="X169" s="7"/>
      <c r="AA169" s="7"/>
    </row>
    <row r="170" spans="4:27" s="7" customFormat="1" x14ac:dyDescent="0.25">
      <c r="D170" s="44"/>
      <c r="F170" s="4" t="str">
        <f t="shared" si="5"/>
        <v xml:space="preserve"> , </v>
      </c>
      <c r="I170" s="46"/>
      <c r="K170" s="35">
        <f t="shared" ca="1" si="4"/>
        <v>123</v>
      </c>
      <c r="P170" s="40"/>
    </row>
    <row r="171" spans="4:27" s="4" customFormat="1" x14ac:dyDescent="0.25">
      <c r="D171" s="44"/>
      <c r="F171" s="4" t="str">
        <f t="shared" si="5"/>
        <v xml:space="preserve"> , </v>
      </c>
      <c r="I171" s="6"/>
      <c r="K171" s="35">
        <f t="shared" ca="1" si="4"/>
        <v>123</v>
      </c>
      <c r="P171" s="40"/>
      <c r="X171" s="7"/>
      <c r="AA171" s="7"/>
    </row>
    <row r="172" spans="4:27" s="7" customFormat="1" x14ac:dyDescent="0.25">
      <c r="D172" s="44"/>
      <c r="F172" s="4" t="str">
        <f t="shared" si="5"/>
        <v xml:space="preserve"> , </v>
      </c>
      <c r="I172" s="46"/>
      <c r="K172" s="35">
        <f t="shared" ca="1" si="4"/>
        <v>123</v>
      </c>
      <c r="P172" s="40"/>
    </row>
    <row r="173" spans="4:27" s="4" customFormat="1" x14ac:dyDescent="0.25">
      <c r="D173" s="44"/>
      <c r="F173" s="4" t="str">
        <f t="shared" si="5"/>
        <v xml:space="preserve"> , </v>
      </c>
      <c r="I173" s="6"/>
      <c r="K173" s="35">
        <f t="shared" ca="1" si="4"/>
        <v>123</v>
      </c>
      <c r="P173" s="40"/>
      <c r="X173" s="7"/>
      <c r="AA173" s="7"/>
    </row>
    <row r="174" spans="4:27" s="7" customFormat="1" x14ac:dyDescent="0.25">
      <c r="D174" s="44"/>
      <c r="F174" s="4" t="str">
        <f t="shared" si="5"/>
        <v xml:space="preserve"> , </v>
      </c>
      <c r="I174" s="46"/>
      <c r="K174" s="35">
        <f t="shared" ca="1" si="4"/>
        <v>123</v>
      </c>
      <c r="P174" s="40"/>
    </row>
    <row r="175" spans="4:27" s="4" customFormat="1" x14ac:dyDescent="0.25">
      <c r="D175" s="44"/>
      <c r="F175" s="4" t="str">
        <f t="shared" si="5"/>
        <v xml:space="preserve"> , </v>
      </c>
      <c r="I175" s="6"/>
      <c r="K175" s="35">
        <f t="shared" ca="1" si="4"/>
        <v>123</v>
      </c>
      <c r="P175" s="40"/>
      <c r="X175" s="7"/>
      <c r="AA175" s="7"/>
    </row>
    <row r="176" spans="4:27" s="7" customFormat="1" x14ac:dyDescent="0.25">
      <c r="D176" s="44"/>
      <c r="F176" s="4" t="str">
        <f t="shared" si="5"/>
        <v xml:space="preserve"> , </v>
      </c>
      <c r="I176" s="46"/>
      <c r="K176" s="35">
        <f t="shared" ca="1" si="4"/>
        <v>123</v>
      </c>
      <c r="P176" s="40"/>
    </row>
    <row r="177" spans="4:27" s="4" customFormat="1" x14ac:dyDescent="0.25">
      <c r="D177" s="44"/>
      <c r="F177" s="4" t="str">
        <f t="shared" si="5"/>
        <v xml:space="preserve"> , </v>
      </c>
      <c r="I177" s="6"/>
      <c r="K177" s="35">
        <f t="shared" ca="1" si="4"/>
        <v>123</v>
      </c>
      <c r="P177" s="40"/>
      <c r="X177" s="7"/>
      <c r="AA177" s="7"/>
    </row>
    <row r="178" spans="4:27" s="7" customFormat="1" x14ac:dyDescent="0.25">
      <c r="D178" s="44"/>
      <c r="F178" s="4" t="str">
        <f t="shared" si="5"/>
        <v xml:space="preserve"> , </v>
      </c>
      <c r="I178" s="46"/>
      <c r="K178" s="35">
        <f t="shared" ca="1" si="4"/>
        <v>123</v>
      </c>
      <c r="P178" s="40"/>
    </row>
    <row r="179" spans="4:27" s="4" customFormat="1" x14ac:dyDescent="0.25">
      <c r="D179" s="44"/>
      <c r="F179" s="4" t="str">
        <f t="shared" si="5"/>
        <v xml:space="preserve"> , </v>
      </c>
      <c r="I179" s="6"/>
      <c r="K179" s="35">
        <f t="shared" ca="1" si="4"/>
        <v>123</v>
      </c>
      <c r="P179" s="40"/>
      <c r="X179" s="7"/>
      <c r="AA179" s="7"/>
    </row>
    <row r="180" spans="4:27" s="7" customFormat="1" x14ac:dyDescent="0.25">
      <c r="D180" s="44"/>
      <c r="F180" s="4" t="str">
        <f t="shared" si="5"/>
        <v xml:space="preserve"> , </v>
      </c>
      <c r="I180" s="46"/>
      <c r="K180" s="35">
        <f t="shared" ca="1" si="4"/>
        <v>123</v>
      </c>
      <c r="P180" s="40"/>
    </row>
    <row r="181" spans="4:27" s="4" customFormat="1" x14ac:dyDescent="0.25">
      <c r="D181" s="44"/>
      <c r="F181" s="4" t="str">
        <f t="shared" si="5"/>
        <v xml:space="preserve"> , </v>
      </c>
      <c r="I181" s="6"/>
      <c r="K181" s="35">
        <f t="shared" ca="1" si="4"/>
        <v>123</v>
      </c>
      <c r="P181" s="40"/>
      <c r="X181" s="7"/>
      <c r="AA181" s="7"/>
    </row>
    <row r="182" spans="4:27" s="7" customFormat="1" x14ac:dyDescent="0.25">
      <c r="D182" s="44"/>
      <c r="F182" s="4" t="str">
        <f t="shared" si="5"/>
        <v xml:space="preserve"> , </v>
      </c>
      <c r="I182" s="46"/>
      <c r="K182" s="35">
        <f t="shared" ca="1" si="4"/>
        <v>123</v>
      </c>
      <c r="P182" s="40"/>
    </row>
    <row r="183" spans="4:27" s="4" customFormat="1" x14ac:dyDescent="0.25">
      <c r="D183" s="44"/>
      <c r="F183" s="4" t="str">
        <f t="shared" si="5"/>
        <v xml:space="preserve"> , </v>
      </c>
      <c r="I183" s="6"/>
      <c r="K183" s="35">
        <f t="shared" ca="1" si="4"/>
        <v>123</v>
      </c>
      <c r="P183" s="40"/>
      <c r="X183" s="7"/>
      <c r="AA183" s="7"/>
    </row>
    <row r="184" spans="4:27" s="7" customFormat="1" x14ac:dyDescent="0.25">
      <c r="D184" s="44"/>
      <c r="F184" s="4" t="str">
        <f t="shared" si="5"/>
        <v xml:space="preserve"> , </v>
      </c>
      <c r="I184" s="46"/>
      <c r="K184" s="35">
        <f t="shared" ca="1" si="4"/>
        <v>123</v>
      </c>
      <c r="P184" s="40"/>
    </row>
    <row r="185" spans="4:27" s="4" customFormat="1" x14ac:dyDescent="0.25">
      <c r="D185" s="44"/>
      <c r="F185" s="4" t="str">
        <f t="shared" si="5"/>
        <v xml:space="preserve"> , </v>
      </c>
      <c r="I185" s="6"/>
      <c r="K185" s="35">
        <f t="shared" ca="1" si="4"/>
        <v>123</v>
      </c>
      <c r="P185" s="40"/>
      <c r="X185" s="7"/>
      <c r="AA185" s="7"/>
    </row>
    <row r="186" spans="4:27" s="7" customFormat="1" x14ac:dyDescent="0.25">
      <c r="D186" s="44"/>
      <c r="F186" s="4" t="str">
        <f t="shared" si="5"/>
        <v xml:space="preserve"> , </v>
      </c>
      <c r="I186" s="46"/>
      <c r="K186" s="35">
        <f t="shared" ca="1" si="4"/>
        <v>123</v>
      </c>
      <c r="P186" s="40"/>
    </row>
    <row r="187" spans="4:27" s="4" customFormat="1" x14ac:dyDescent="0.25">
      <c r="D187" s="44"/>
      <c r="F187" s="4" t="str">
        <f t="shared" si="5"/>
        <v xml:space="preserve"> , </v>
      </c>
      <c r="I187" s="6"/>
      <c r="K187" s="35">
        <f t="shared" ca="1" si="4"/>
        <v>123</v>
      </c>
      <c r="P187" s="40"/>
      <c r="X187" s="7"/>
      <c r="AA187" s="7"/>
    </row>
    <row r="188" spans="4:27" s="7" customFormat="1" x14ac:dyDescent="0.25">
      <c r="D188" s="44"/>
      <c r="F188" s="4" t="str">
        <f t="shared" si="5"/>
        <v xml:space="preserve"> , </v>
      </c>
      <c r="I188" s="46"/>
      <c r="K188" s="35">
        <f t="shared" ca="1" si="4"/>
        <v>123</v>
      </c>
      <c r="P188" s="40"/>
    </row>
    <row r="189" spans="4:27" s="4" customFormat="1" x14ac:dyDescent="0.25">
      <c r="D189" s="44"/>
      <c r="F189" s="4" t="str">
        <f t="shared" si="5"/>
        <v xml:space="preserve"> , </v>
      </c>
      <c r="I189" s="6"/>
      <c r="K189" s="35">
        <f ca="1">DATEDIF(J189,TODAY(),"y")</f>
        <v>123</v>
      </c>
      <c r="P189" s="40"/>
      <c r="X189" s="7"/>
      <c r="AA189" s="7"/>
    </row>
    <row r="190" spans="4:27" s="4" customFormat="1" x14ac:dyDescent="0.25">
      <c r="D190" s="44"/>
      <c r="F190" s="4" t="str">
        <f t="shared" si="5"/>
        <v xml:space="preserve"> , </v>
      </c>
      <c r="I190" s="6"/>
      <c r="K190" s="35">
        <f t="shared" ref="K190:K195" ca="1" si="6">DATEDIF(J190,TODAY(),"y")</f>
        <v>123</v>
      </c>
      <c r="P190" s="40"/>
      <c r="X190" s="7"/>
      <c r="AA190" s="7"/>
    </row>
    <row r="191" spans="4:27" s="4" customFormat="1" x14ac:dyDescent="0.25">
      <c r="D191" s="44"/>
      <c r="F191" s="4" t="str">
        <f t="shared" ref="F191:F196" si="7">CONCATENATE(G191," , ",H191)</f>
        <v xml:space="preserve"> , </v>
      </c>
      <c r="I191" s="6"/>
      <c r="K191" s="35">
        <f t="shared" ca="1" si="6"/>
        <v>123</v>
      </c>
      <c r="P191" s="40"/>
      <c r="X191" s="7"/>
      <c r="AA191" s="7"/>
    </row>
    <row r="192" spans="4:27" s="4" customFormat="1" x14ac:dyDescent="0.25">
      <c r="D192" s="44"/>
      <c r="F192" s="4" t="str">
        <f t="shared" si="7"/>
        <v xml:space="preserve"> , </v>
      </c>
      <c r="I192" s="6"/>
      <c r="K192" s="35">
        <f t="shared" ca="1" si="6"/>
        <v>123</v>
      </c>
      <c r="P192" s="40"/>
      <c r="X192" s="7"/>
      <c r="AA192" s="7"/>
    </row>
    <row r="193" spans="1:32" s="4" customFormat="1" x14ac:dyDescent="0.25">
      <c r="D193" s="44"/>
      <c r="F193" s="4" t="str">
        <f t="shared" si="7"/>
        <v xml:space="preserve"> , </v>
      </c>
      <c r="I193" s="6"/>
      <c r="K193" s="35">
        <f t="shared" ca="1" si="6"/>
        <v>123</v>
      </c>
      <c r="P193" s="40"/>
      <c r="X193" s="7"/>
      <c r="AA193" s="7"/>
    </row>
    <row r="194" spans="1:32" s="4" customFormat="1" x14ac:dyDescent="0.25">
      <c r="D194" s="44"/>
      <c r="F194" s="4" t="str">
        <f t="shared" si="7"/>
        <v xml:space="preserve"> , </v>
      </c>
      <c r="I194" s="6"/>
      <c r="K194" s="35">
        <f t="shared" ca="1" si="6"/>
        <v>123</v>
      </c>
      <c r="P194" s="40"/>
      <c r="X194" s="7"/>
      <c r="AA194" s="7"/>
    </row>
    <row r="195" spans="1:32" s="7" customFormat="1" x14ac:dyDescent="0.25">
      <c r="D195" s="44"/>
      <c r="F195" s="4" t="str">
        <f t="shared" si="7"/>
        <v xml:space="preserve"> , </v>
      </c>
      <c r="I195" s="46"/>
      <c r="K195" s="35">
        <f t="shared" ca="1" si="6"/>
        <v>123</v>
      </c>
      <c r="P195" s="40"/>
    </row>
    <row r="196" spans="1:32" s="4" customFormat="1" x14ac:dyDescent="0.25">
      <c r="D196" s="44"/>
      <c r="F196" s="4" t="str">
        <f t="shared" si="7"/>
        <v xml:space="preserve"> , </v>
      </c>
      <c r="I196" s="6"/>
      <c r="K196" s="35">
        <f t="shared" ref="K196:K200" ca="1" si="8">DATEDIF(J196,TODAY(),"y")</f>
        <v>123</v>
      </c>
      <c r="P196" s="40"/>
      <c r="X196" s="7"/>
      <c r="AA196" s="7"/>
    </row>
    <row r="197" spans="1:32" s="7" customFormat="1" x14ac:dyDescent="0.25">
      <c r="D197" s="44"/>
      <c r="F197" s="4" t="str">
        <f t="shared" ref="F197:F200" si="9">CONCATENATE(G197," , ",H197)</f>
        <v xml:space="preserve"> , </v>
      </c>
      <c r="I197" s="46"/>
      <c r="K197" s="35">
        <f t="shared" ca="1" si="8"/>
        <v>123</v>
      </c>
      <c r="P197" s="40"/>
    </row>
    <row r="198" spans="1:32" s="4" customFormat="1" x14ac:dyDescent="0.25">
      <c r="D198" s="44"/>
      <c r="F198" s="4" t="str">
        <f t="shared" si="9"/>
        <v xml:space="preserve"> , </v>
      </c>
      <c r="I198" s="6"/>
      <c r="K198" s="35">
        <f t="shared" ca="1" si="8"/>
        <v>123</v>
      </c>
      <c r="P198" s="40"/>
      <c r="X198" s="7"/>
      <c r="AA198" s="7"/>
    </row>
    <row r="199" spans="1:32" s="7" customFormat="1" x14ac:dyDescent="0.25">
      <c r="D199" s="44"/>
      <c r="F199" s="4" t="str">
        <f t="shared" si="9"/>
        <v xml:space="preserve"> , </v>
      </c>
      <c r="I199" s="46"/>
      <c r="K199" s="35">
        <f t="shared" ca="1" si="8"/>
        <v>123</v>
      </c>
      <c r="P199" s="40"/>
    </row>
    <row r="200" spans="1:32" s="4" customFormat="1" x14ac:dyDescent="0.25">
      <c r="D200" s="44">
        <f t="shared" ref="D200" si="10">COUNTIF($F$2:$F$200,F201)</f>
        <v>0</v>
      </c>
      <c r="F200" s="4" t="str">
        <f t="shared" si="9"/>
        <v xml:space="preserve"> , </v>
      </c>
      <c r="I200" s="6">
        <f t="shared" ref="I200" ca="1" si="11">TODAY()</f>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3"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2C37BE7E-E271-4E81-A168-C1D0D36FD559}">
          <x14:formula1>
            <xm:f>'Statistics &amp; Lists'!$B$145:$B$147</xm:f>
          </x14:formula1>
          <xm:sqref>AB2:AB200</xm:sqref>
        </x14:dataValidation>
        <x14:dataValidation type="list" allowBlank="1" showInputMessage="1" showErrorMessage="1" xr:uid="{F704573E-31C4-4BDD-8B7B-72411266CA8A}">
          <x14:formula1>
            <xm:f>'Statistics &amp; Lists'!$B$150:$B$152</xm:f>
          </x14:formula1>
          <xm:sqref>AC2:AC200</xm:sqref>
        </x14:dataValidation>
        <x14:dataValidation type="list" allowBlank="1" showInputMessage="1" showErrorMessage="1" xr:uid="{3F40CB1E-346D-480D-852F-4C6F2C8D2108}">
          <x14:formula1>
            <xm:f>'Statistics &amp; Lists'!$B$155:$B$157</xm:f>
          </x14:formula1>
          <xm:sqref>AD2:AD200</xm:sqref>
        </x14:dataValidation>
        <x14:dataValidation type="list" allowBlank="1" showInputMessage="1" showErrorMessage="1" xr:uid="{8BD48E4F-D38D-4330-A1CD-1DDBFDF34754}">
          <x14:formula1>
            <xm:f>'Statistics &amp; Lists'!$B$160:$B$162</xm:f>
          </x14:formula1>
          <xm:sqref>AE2:AE200</xm:sqref>
        </x14:dataValidation>
        <x14:dataValidation type="list" allowBlank="1" showInputMessage="1" showErrorMessage="1" xr:uid="{35A7E2B5-64A0-4237-A5FD-9874BDC40771}">
          <x14:formula1>
            <xm:f>'Statistics &amp; Lists'!$B$165:$B$167</xm:f>
          </x14:formula1>
          <xm:sqref>AF2:AF200</xm:sqref>
        </x14:dataValidation>
        <x14:dataValidation type="list" allowBlank="1" showInputMessage="1" showErrorMessage="1" xr:uid="{79E2A3D9-E629-4891-88DC-945340D87F14}">
          <x14:formula1>
            <xm:f>'Statistics &amp; Lists'!$B$91:$B$94</xm:f>
          </x14:formula1>
          <xm:sqref>O2:O200</xm:sqref>
        </x14:dataValidation>
        <x14:dataValidation type="list" allowBlank="1" showInputMessage="1" showErrorMessage="1" xr:uid="{99191774-C12D-4847-9C32-3FA008E032C0}">
          <x14:formula1>
            <xm:f>'Statistics &amp; Lists'!$B$97:$B$99</xm:f>
          </x14:formula1>
          <xm:sqref>T2:T200</xm:sqref>
        </x14:dataValidation>
        <x14:dataValidation type="list" allowBlank="1" showInputMessage="1" showErrorMessage="1" xr:uid="{F51AF901-3325-4313-AF7E-87729BA1B195}">
          <x14:formula1>
            <xm:f>'Statistics &amp; Lists'!#REF!</xm:f>
          </x14:formula1>
          <xm:sqref>Q2:Q200</xm:sqref>
        </x14:dataValidation>
        <x14:dataValidation type="list" allowBlank="1" showInputMessage="1" showErrorMessage="1" xr:uid="{643ED644-E5F7-426E-8C36-13C1C7ED6E4B}">
          <x14:formula1>
            <xm:f>'Statistics &amp; Lists'!$B$7:$B$13</xm:f>
          </x14:formula1>
          <xm:sqref>B2:B200</xm:sqref>
        </x14:dataValidation>
        <x14:dataValidation type="list" allowBlank="1" showInputMessage="1" showErrorMessage="1" xr:uid="{28780FCA-4DCE-4B97-8B7B-7822968EE15D}">
          <x14:formula1>
            <xm:f>'Statistics &amp; Lists'!$B$25:$B$30</xm:f>
          </x14:formula1>
          <xm:sqref>C2:C200</xm:sqref>
        </x14:dataValidation>
        <x14:dataValidation type="list" allowBlank="1" showInputMessage="1" showErrorMessage="1" xr:uid="{FEB46DDF-376B-4761-86A1-5AA0BB44EFEF}">
          <x14:formula1>
            <xm:f>'Statistics &amp; Lists'!$B$32:$B$36</xm:f>
          </x14:formula1>
          <xm:sqref>L2:L200</xm:sqref>
        </x14:dataValidation>
        <x14:dataValidation type="list" allowBlank="1" showInputMessage="1" showErrorMessage="1" xr:uid="{9A300433-5D47-40F1-93E6-BDAA08BDE5CE}">
          <x14:formula1>
            <xm:f>'Statistics &amp; Lists'!$B$45:$B$47</xm:f>
          </x14:formula1>
          <xm:sqref>M2:M200</xm:sqref>
        </x14:dataValidation>
        <x14:dataValidation type="list" allowBlank="1" showInputMessage="1" showErrorMessage="1" xr:uid="{E030A0C5-5CE9-4F64-AA5D-95F52752E440}">
          <x14:formula1>
            <xm:f>'Statistics &amp; Lists'!$B$64:$B$66</xm:f>
          </x14:formula1>
          <xm:sqref>R2:R200</xm:sqref>
        </x14:dataValidation>
        <x14:dataValidation type="list" allowBlank="1" showInputMessage="1" showErrorMessage="1" xr:uid="{19B55101-CE5F-4980-A62B-D1448F3E3C54}">
          <x14:formula1>
            <xm:f>'Statistics &amp; Lists'!$B$69:$B$71</xm:f>
          </x14:formula1>
          <xm:sqref>S2:S200</xm:sqref>
        </x14:dataValidation>
        <x14:dataValidation type="list" allowBlank="1" showInputMessage="1" showErrorMessage="1" xr:uid="{8A66F6AF-06A1-4C97-B807-53F72770664A}">
          <x14:formula1>
            <xm:f>'Statistics &amp; Lists'!$B$74:$B$88</xm:f>
          </x14:formula1>
          <xm:sqref>N2:N200</xm:sqref>
        </x14:dataValidation>
        <x14:dataValidation type="list" allowBlank="1" showInputMessage="1" showErrorMessage="1" xr:uid="{F597F33D-540E-4757-B92E-0E6D26002165}">
          <x14:formula1>
            <xm:f>'Statistics &amp; Lists'!$B$105:$B$116</xm:f>
          </x14:formula1>
          <xm:sqref>U2:U200</xm:sqref>
        </x14:dataValidation>
        <x14:dataValidation type="list" allowBlank="1" showInputMessage="1" showErrorMessage="1" xr:uid="{33F815FD-1219-4A68-B21E-B21A5C68921E}">
          <x14:formula1>
            <xm:f>'Statistics &amp; Lists'!$B$119:$B$121</xm:f>
          </x14:formula1>
          <xm:sqref>V2:V200</xm:sqref>
        </x14:dataValidation>
        <x14:dataValidation type="list" allowBlank="1" showInputMessage="1" showErrorMessage="1" xr:uid="{0BECF526-8407-460D-9BD3-868B18E10517}">
          <x14:formula1>
            <xm:f>'Statistics &amp; Lists'!$B$124:$B$126</xm:f>
          </x14:formula1>
          <xm:sqref>W2:W200</xm:sqref>
        </x14:dataValidation>
        <x14:dataValidation type="list" allowBlank="1" showInputMessage="1" showErrorMessage="1" xr:uid="{0CD9622E-A225-45C1-B631-B78092B04348}">
          <x14:formula1>
            <xm:f>'Statistics &amp; Lists'!$B$129:$B$131</xm:f>
          </x14:formula1>
          <xm:sqref>X2:X200</xm:sqref>
        </x14:dataValidation>
        <x14:dataValidation type="list" allowBlank="1" showInputMessage="1" showErrorMessage="1" xr:uid="{785B8C88-FEF5-4A49-ABC9-BB212CB03645}">
          <x14:formula1>
            <xm:f>'Statistics &amp; Lists'!$B$134:$B$136</xm:f>
          </x14:formula1>
          <xm:sqref>Y2:Y200</xm:sqref>
        </x14:dataValidation>
        <x14:dataValidation type="list" allowBlank="1" showInputMessage="1" showErrorMessage="1" xr:uid="{93206F87-B177-488E-887C-7E0AC36453FE}">
          <x14:formula1>
            <xm:f>'Statistics &amp; Lists'!$B$139:$B$142</xm:f>
          </x14:formula1>
          <xm:sqref>Z2:Z200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7C5F-6B4F-47A7-B3DF-2092AE325F1C}">
  <dimension ref="A1:AG220"/>
  <sheetViews>
    <sheetView workbookViewId="0">
      <pane ySplit="1" topLeftCell="A2" activePane="bottomLeft" state="frozen"/>
      <selection activeCell="E1" sqref="E1"/>
      <selection pane="bottomLeft" activeCell="U2" sqref="U2"/>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D2" s="44">
        <f t="shared" ref="D2:D65" si="0">COUNTIF($F$2:$F$200,F3)</f>
        <v>199</v>
      </c>
      <c r="F2" s="4" t="str">
        <f>CONCATENATE(G2," , ",H2)</f>
        <v xml:space="preserve"> , </v>
      </c>
      <c r="I2" s="46">
        <f t="shared" ref="I2:I66" ca="1" si="1">TODAY()</f>
        <v>45134</v>
      </c>
      <c r="J2" s="45"/>
      <c r="K2" s="35">
        <f t="shared" ref="K2:K65" ca="1" si="2">DATEDIF(J2,TODAY(),"y")</f>
        <v>123</v>
      </c>
      <c r="P2" s="40" t="str">
        <f>IFERROR(IF(OR(#REF!="Outreach",#REF!=""),"",#REF!),"")</f>
        <v/>
      </c>
      <c r="X2" s="7"/>
      <c r="AA2" s="7"/>
    </row>
    <row r="3" spans="1:33" s="7" customFormat="1" x14ac:dyDescent="0.25">
      <c r="D3" s="7">
        <f t="shared" si="0"/>
        <v>199</v>
      </c>
      <c r="F3" s="4" t="str">
        <f t="shared" ref="F3:F66" si="3">CONCATENATE(G3," , ",H3)</f>
        <v xml:space="preserve"> , </v>
      </c>
      <c r="I3" s="46">
        <f t="shared" ca="1" si="1"/>
        <v>45134</v>
      </c>
      <c r="K3" s="35">
        <f t="shared" ca="1" si="2"/>
        <v>123</v>
      </c>
      <c r="P3" s="40" t="str">
        <f>IFERROR(IF(OR(#REF!="Outreach",#REF!=""),"",#REF!),"")</f>
        <v/>
      </c>
    </row>
    <row r="4" spans="1:33" s="44" customFormat="1" x14ac:dyDescent="0.25">
      <c r="D4" s="44">
        <f t="shared" si="0"/>
        <v>199</v>
      </c>
      <c r="F4" s="4" t="str">
        <f t="shared" si="3"/>
        <v xml:space="preserve"> , </v>
      </c>
      <c r="I4" s="45">
        <f t="shared" ca="1" si="1"/>
        <v>45134</v>
      </c>
      <c r="K4" s="35">
        <f t="shared" ca="1" si="2"/>
        <v>123</v>
      </c>
      <c r="P4" s="40" t="str">
        <f>IFERROR(IF(OR(#REF!="Outreach",#REF!=""),"",#REF!),"")</f>
        <v/>
      </c>
      <c r="X4" s="7"/>
      <c r="AA4" s="7"/>
    </row>
    <row r="5" spans="1:33" s="7" customFormat="1" x14ac:dyDescent="0.25">
      <c r="D5" s="7">
        <f t="shared" si="0"/>
        <v>199</v>
      </c>
      <c r="F5" s="4" t="str">
        <f t="shared" si="3"/>
        <v xml:space="preserve"> , </v>
      </c>
      <c r="I5" s="46">
        <f t="shared" ca="1" si="1"/>
        <v>45134</v>
      </c>
      <c r="K5" s="35">
        <f t="shared" ca="1" si="2"/>
        <v>123</v>
      </c>
      <c r="P5" s="40" t="str">
        <f>IFERROR(IF(OR(#REF!="Outreach",#REF!=""),"",#REF!),"")</f>
        <v/>
      </c>
    </row>
    <row r="6" spans="1:33" s="44" customFormat="1" x14ac:dyDescent="0.25">
      <c r="D6" s="44">
        <f t="shared" si="0"/>
        <v>199</v>
      </c>
      <c r="F6" s="4" t="str">
        <f t="shared" si="3"/>
        <v xml:space="preserve"> , </v>
      </c>
      <c r="I6" s="45">
        <f t="shared" ca="1" si="1"/>
        <v>45134</v>
      </c>
      <c r="K6" s="35">
        <f t="shared" ca="1" si="2"/>
        <v>123</v>
      </c>
      <c r="P6" s="40" t="str">
        <f>IFERROR(IF(OR(#REF!="Outreach",#REF!=""),"",#REF!),"")</f>
        <v/>
      </c>
      <c r="X6" s="7"/>
      <c r="AA6" s="7"/>
    </row>
    <row r="7" spans="1:33" s="7" customFormat="1" x14ac:dyDescent="0.25">
      <c r="D7" s="7">
        <f t="shared" si="0"/>
        <v>199</v>
      </c>
      <c r="F7" s="4" t="str">
        <f t="shared" si="3"/>
        <v xml:space="preserve"> , </v>
      </c>
      <c r="I7" s="46">
        <f t="shared" ca="1" si="1"/>
        <v>45134</v>
      </c>
      <c r="K7" s="35">
        <f t="shared" ca="1" si="2"/>
        <v>123</v>
      </c>
      <c r="P7" s="40" t="str">
        <f>IFERROR(IF(OR(#REF!="Outreach",#REF!=""),"",#REF!),"")</f>
        <v/>
      </c>
    </row>
    <row r="8" spans="1:33" s="44" customFormat="1" x14ac:dyDescent="0.25">
      <c r="D8" s="44">
        <f t="shared" si="0"/>
        <v>199</v>
      </c>
      <c r="F8" s="4" t="str">
        <f t="shared" si="3"/>
        <v xml:space="preserve"> , </v>
      </c>
      <c r="I8" s="45">
        <f t="shared" ca="1" si="1"/>
        <v>45134</v>
      </c>
      <c r="K8" s="35">
        <f t="shared" ca="1" si="2"/>
        <v>123</v>
      </c>
      <c r="P8" s="40" t="str">
        <f>IFERROR(IF(OR(#REF!="Outreach",#REF!=""),"",#REF!),"")</f>
        <v/>
      </c>
      <c r="X8" s="7"/>
      <c r="AA8" s="7"/>
    </row>
    <row r="9" spans="1:33" s="7" customFormat="1" x14ac:dyDescent="0.25">
      <c r="D9" s="7">
        <f t="shared" si="0"/>
        <v>199</v>
      </c>
      <c r="F9" s="4" t="str">
        <f t="shared" si="3"/>
        <v xml:space="preserve"> , </v>
      </c>
      <c r="I9" s="46">
        <f t="shared" ca="1" si="1"/>
        <v>45134</v>
      </c>
      <c r="K9" s="35">
        <f t="shared" ca="1" si="2"/>
        <v>123</v>
      </c>
      <c r="P9" s="40" t="str">
        <f>IFERROR(IF(OR(#REF!="Outreach",#REF!=""),"",#REF!),"")</f>
        <v/>
      </c>
    </row>
    <row r="10" spans="1:33" s="44" customFormat="1" x14ac:dyDescent="0.25">
      <c r="D10" s="44">
        <f t="shared" si="0"/>
        <v>199</v>
      </c>
      <c r="F10" s="4" t="str">
        <f t="shared" si="3"/>
        <v xml:space="preserve"> , </v>
      </c>
      <c r="I10" s="45">
        <f t="shared" ca="1" si="1"/>
        <v>45134</v>
      </c>
      <c r="K10" s="35">
        <f t="shared" ca="1" si="2"/>
        <v>123</v>
      </c>
      <c r="P10" s="40" t="str">
        <f>IFERROR(IF(OR(#REF!="Outreach",#REF!=""),"",#REF!),"")</f>
        <v/>
      </c>
      <c r="X10" s="7"/>
      <c r="AA10" s="7"/>
    </row>
    <row r="11" spans="1:33" s="7" customFormat="1" x14ac:dyDescent="0.25">
      <c r="D11" s="7">
        <f t="shared" si="0"/>
        <v>199</v>
      </c>
      <c r="F11" s="4" t="str">
        <f t="shared" si="3"/>
        <v xml:space="preserve"> , </v>
      </c>
      <c r="I11" s="46">
        <f t="shared" ca="1" si="1"/>
        <v>45134</v>
      </c>
      <c r="K11" s="35">
        <f t="shared" ca="1" si="2"/>
        <v>123</v>
      </c>
      <c r="P11" s="40" t="str">
        <f>IFERROR(IF(OR(#REF!="Outreach",#REF!=""),"",#REF!),"")</f>
        <v/>
      </c>
    </row>
    <row r="12" spans="1:33" s="44" customFormat="1" x14ac:dyDescent="0.25">
      <c r="D12" s="44">
        <f t="shared" si="0"/>
        <v>199</v>
      </c>
      <c r="F12" s="4" t="str">
        <f t="shared" si="3"/>
        <v xml:space="preserve"> , </v>
      </c>
      <c r="I12" s="45">
        <f t="shared" ca="1" si="1"/>
        <v>45134</v>
      </c>
      <c r="K12" s="35">
        <f t="shared" ca="1" si="2"/>
        <v>123</v>
      </c>
      <c r="P12" s="40" t="str">
        <f>IFERROR(IF(OR(#REF!="Outreach",#REF!=""),"",#REF!),"")</f>
        <v/>
      </c>
      <c r="X12" s="7"/>
      <c r="AA12" s="7"/>
    </row>
    <row r="13" spans="1:33" s="7" customFormat="1" x14ac:dyDescent="0.25">
      <c r="D13" s="7">
        <f t="shared" si="0"/>
        <v>199</v>
      </c>
      <c r="F13" s="4" t="str">
        <f t="shared" si="3"/>
        <v xml:space="preserve"> , </v>
      </c>
      <c r="I13" s="46">
        <f t="shared" ca="1" si="1"/>
        <v>45134</v>
      </c>
      <c r="K13" s="35">
        <f t="shared" ca="1" si="2"/>
        <v>123</v>
      </c>
      <c r="P13" s="40" t="str">
        <f>IFERROR(IF(OR(#REF!="Outreach",#REF!=""),"",#REF!),"")</f>
        <v/>
      </c>
    </row>
    <row r="14" spans="1:33" s="44" customFormat="1" x14ac:dyDescent="0.25">
      <c r="D14" s="44">
        <f t="shared" si="0"/>
        <v>199</v>
      </c>
      <c r="F14" s="4" t="str">
        <f t="shared" si="3"/>
        <v xml:space="preserve"> , </v>
      </c>
      <c r="I14" s="45">
        <f t="shared" ca="1" si="1"/>
        <v>45134</v>
      </c>
      <c r="K14" s="35">
        <f t="shared" ca="1" si="2"/>
        <v>123</v>
      </c>
      <c r="P14" s="40" t="str">
        <f>IFERROR(IF(OR(#REF!="Outreach",#REF!=""),"",#REF!),"")</f>
        <v/>
      </c>
      <c r="X14" s="7"/>
      <c r="AA14" s="7"/>
    </row>
    <row r="15" spans="1:33" s="7" customFormat="1" x14ac:dyDescent="0.25">
      <c r="D15" s="7">
        <f t="shared" si="0"/>
        <v>199</v>
      </c>
      <c r="F15" s="4" t="str">
        <f t="shared" si="3"/>
        <v xml:space="preserve"> , </v>
      </c>
      <c r="I15" s="46">
        <f t="shared" ca="1" si="1"/>
        <v>45134</v>
      </c>
      <c r="K15" s="35">
        <f t="shared" ca="1" si="2"/>
        <v>123</v>
      </c>
      <c r="P15" s="40" t="str">
        <f>IFERROR(IF(OR(#REF!="Outreach",#REF!=""),"",#REF!),"")</f>
        <v/>
      </c>
    </row>
    <row r="16" spans="1:33" s="4" customFormat="1" x14ac:dyDescent="0.25">
      <c r="D16" s="44">
        <f t="shared" si="0"/>
        <v>199</v>
      </c>
      <c r="F16" s="4" t="str">
        <f t="shared" si="3"/>
        <v xml:space="preserve"> , </v>
      </c>
      <c r="I16" s="6">
        <f t="shared" ca="1" si="1"/>
        <v>45134</v>
      </c>
      <c r="K16" s="35">
        <f t="shared" ca="1" si="2"/>
        <v>123</v>
      </c>
      <c r="P16" s="40" t="str">
        <f>IFERROR(IF(OR(#REF!="Outreach",#REF!=""),"",#REF!),"")</f>
        <v/>
      </c>
      <c r="X16" s="7"/>
      <c r="AA16" s="7"/>
    </row>
    <row r="17" spans="4:27" s="7" customFormat="1" x14ac:dyDescent="0.25">
      <c r="D17" s="7">
        <f t="shared" si="0"/>
        <v>199</v>
      </c>
      <c r="F17" s="4" t="str">
        <f t="shared" si="3"/>
        <v xml:space="preserve"> , </v>
      </c>
      <c r="I17" s="46">
        <f t="shared" ca="1" si="1"/>
        <v>45134</v>
      </c>
      <c r="K17" s="35">
        <f t="shared" ca="1" si="2"/>
        <v>123</v>
      </c>
      <c r="P17" s="40" t="str">
        <f>IFERROR(IF(OR(#REF!="Outreach",#REF!=""),"",#REF!),"")</f>
        <v/>
      </c>
    </row>
    <row r="18" spans="4:27" s="4" customFormat="1" x14ac:dyDescent="0.25">
      <c r="D18" s="44">
        <f t="shared" si="0"/>
        <v>199</v>
      </c>
      <c r="F18" s="4" t="str">
        <f t="shared" si="3"/>
        <v xml:space="preserve"> , </v>
      </c>
      <c r="I18" s="6">
        <f t="shared" ca="1" si="1"/>
        <v>45134</v>
      </c>
      <c r="K18" s="35">
        <f t="shared" ca="1" si="2"/>
        <v>123</v>
      </c>
      <c r="P18" s="40" t="str">
        <f>IFERROR(IF(OR(#REF!="Outreach",#REF!=""),"",#REF!),"")</f>
        <v/>
      </c>
      <c r="X18" s="7"/>
      <c r="AA18" s="7"/>
    </row>
    <row r="19" spans="4:27" s="7" customFormat="1" x14ac:dyDescent="0.25">
      <c r="D19" s="44">
        <f t="shared" si="0"/>
        <v>199</v>
      </c>
      <c r="F19" s="4" t="str">
        <f t="shared" si="3"/>
        <v xml:space="preserve"> , </v>
      </c>
      <c r="I19" s="46">
        <f t="shared" ca="1" si="1"/>
        <v>45134</v>
      </c>
      <c r="K19" s="35">
        <f t="shared" ca="1" si="2"/>
        <v>123</v>
      </c>
      <c r="P19" s="40" t="str">
        <f>IFERROR(IF(OR(#REF!="Outreach",#REF!=""),"",#REF!),"")</f>
        <v/>
      </c>
    </row>
    <row r="20" spans="4:27" s="4" customFormat="1" x14ac:dyDescent="0.25">
      <c r="D20" s="44">
        <f t="shared" si="0"/>
        <v>199</v>
      </c>
      <c r="F20" s="4" t="str">
        <f t="shared" si="3"/>
        <v xml:space="preserve"> , </v>
      </c>
      <c r="I20" s="6">
        <f t="shared" ca="1" si="1"/>
        <v>45134</v>
      </c>
      <c r="K20" s="35">
        <f t="shared" ca="1" si="2"/>
        <v>123</v>
      </c>
      <c r="P20" s="40" t="str">
        <f>IFERROR(IF(OR(#REF!="Outreach",#REF!=""),"",#REF!),"")</f>
        <v/>
      </c>
      <c r="X20" s="7"/>
      <c r="AA20" s="7"/>
    </row>
    <row r="21" spans="4:27" s="7" customFormat="1" x14ac:dyDescent="0.25">
      <c r="D21" s="44">
        <f t="shared" si="0"/>
        <v>199</v>
      </c>
      <c r="F21" s="4" t="str">
        <f t="shared" si="3"/>
        <v xml:space="preserve"> , </v>
      </c>
      <c r="I21" s="46">
        <f t="shared" ca="1" si="1"/>
        <v>45134</v>
      </c>
      <c r="K21" s="35">
        <f t="shared" ca="1" si="2"/>
        <v>123</v>
      </c>
      <c r="P21" s="40" t="str">
        <f>IFERROR(IF(OR(#REF!="Outreach",#REF!=""),"",#REF!),"")</f>
        <v/>
      </c>
    </row>
    <row r="22" spans="4:27" s="4" customFormat="1" x14ac:dyDescent="0.25">
      <c r="D22" s="44">
        <f t="shared" si="0"/>
        <v>199</v>
      </c>
      <c r="F22" s="4" t="str">
        <f t="shared" si="3"/>
        <v xml:space="preserve"> , </v>
      </c>
      <c r="I22" s="6">
        <f t="shared" ca="1" si="1"/>
        <v>45134</v>
      </c>
      <c r="K22" s="35">
        <f t="shared" ca="1" si="2"/>
        <v>123</v>
      </c>
      <c r="P22" s="40" t="str">
        <f>IFERROR(IF(OR(#REF!="Outreach",#REF!=""),"",#REF!),"")</f>
        <v/>
      </c>
      <c r="X22" s="7"/>
      <c r="AA22" s="7"/>
    </row>
    <row r="23" spans="4:27" s="7" customFormat="1" x14ac:dyDescent="0.25">
      <c r="D23" s="44">
        <f t="shared" si="0"/>
        <v>199</v>
      </c>
      <c r="F23" s="4" t="str">
        <f t="shared" si="3"/>
        <v xml:space="preserve"> , </v>
      </c>
      <c r="I23" s="46">
        <f t="shared" ca="1" si="1"/>
        <v>45134</v>
      </c>
      <c r="K23" s="35">
        <f t="shared" ca="1" si="2"/>
        <v>123</v>
      </c>
      <c r="P23" s="40" t="str">
        <f>IFERROR(IF(OR(#REF!="Outreach",#REF!=""),"",#REF!),"")</f>
        <v/>
      </c>
    </row>
    <row r="24" spans="4:27" s="4" customFormat="1" x14ac:dyDescent="0.25">
      <c r="D24" s="44">
        <f t="shared" si="0"/>
        <v>199</v>
      </c>
      <c r="F24" s="4" t="str">
        <f t="shared" si="3"/>
        <v xml:space="preserve"> , </v>
      </c>
      <c r="I24" s="6">
        <f t="shared" ca="1" si="1"/>
        <v>45134</v>
      </c>
      <c r="K24" s="35">
        <f t="shared" ca="1" si="2"/>
        <v>123</v>
      </c>
      <c r="P24" s="40" t="str">
        <f>IFERROR(IF(OR(#REF!="Outreach",#REF!=""),"",#REF!),"")</f>
        <v/>
      </c>
      <c r="X24" s="7"/>
      <c r="AA24" s="7"/>
    </row>
    <row r="25" spans="4:27" s="7" customFormat="1" x14ac:dyDescent="0.25">
      <c r="D25" s="44">
        <f t="shared" si="0"/>
        <v>199</v>
      </c>
      <c r="F25" s="4" t="str">
        <f t="shared" si="3"/>
        <v xml:space="preserve"> , </v>
      </c>
      <c r="I25" s="46">
        <f t="shared" ca="1" si="1"/>
        <v>45134</v>
      </c>
      <c r="K25" s="35">
        <f t="shared" ca="1" si="2"/>
        <v>123</v>
      </c>
      <c r="P25" s="40" t="str">
        <f>IFERROR(IF(OR(#REF!="Outreach",#REF!=""),"",#REF!),"")</f>
        <v/>
      </c>
    </row>
    <row r="26" spans="4:27" s="4" customFormat="1" x14ac:dyDescent="0.25">
      <c r="D26" s="44">
        <f t="shared" si="0"/>
        <v>199</v>
      </c>
      <c r="F26" s="4" t="str">
        <f t="shared" si="3"/>
        <v xml:space="preserve"> , </v>
      </c>
      <c r="I26" s="6">
        <f t="shared" ca="1" si="1"/>
        <v>45134</v>
      </c>
      <c r="K26" s="35">
        <f t="shared" ca="1" si="2"/>
        <v>123</v>
      </c>
      <c r="P26" s="40" t="str">
        <f>IFERROR(IF(OR(#REF!="Outreach",#REF!=""),"",#REF!),"")</f>
        <v/>
      </c>
      <c r="X26" s="7"/>
      <c r="AA26" s="7"/>
    </row>
    <row r="27" spans="4:27" s="7" customFormat="1" x14ac:dyDescent="0.25">
      <c r="D27" s="44">
        <f t="shared" si="0"/>
        <v>199</v>
      </c>
      <c r="F27" s="4" t="str">
        <f t="shared" si="3"/>
        <v xml:space="preserve"> , </v>
      </c>
      <c r="I27" s="46">
        <f t="shared" ca="1" si="1"/>
        <v>45134</v>
      </c>
      <c r="K27" s="35">
        <f t="shared" ca="1" si="2"/>
        <v>123</v>
      </c>
      <c r="P27" s="40" t="str">
        <f>IFERROR(IF(OR(#REF!="Outreach",#REF!=""),"",#REF!),"")</f>
        <v/>
      </c>
    </row>
    <row r="28" spans="4:27" s="4" customFormat="1" x14ac:dyDescent="0.25">
      <c r="D28" s="44">
        <f t="shared" si="0"/>
        <v>199</v>
      </c>
      <c r="F28" s="4" t="str">
        <f t="shared" si="3"/>
        <v xml:space="preserve"> , </v>
      </c>
      <c r="I28" s="6">
        <f t="shared" ca="1" si="1"/>
        <v>45134</v>
      </c>
      <c r="K28" s="35">
        <f t="shared" ca="1" si="2"/>
        <v>123</v>
      </c>
      <c r="P28" s="40" t="str">
        <f>IFERROR(IF(OR(#REF!="Outreach",#REF!=""),"",#REF!),"")</f>
        <v/>
      </c>
      <c r="X28" s="7"/>
      <c r="AA28" s="7"/>
    </row>
    <row r="29" spans="4:27" s="7" customFormat="1" x14ac:dyDescent="0.25">
      <c r="D29" s="44">
        <f t="shared" si="0"/>
        <v>199</v>
      </c>
      <c r="F29" s="4" t="str">
        <f t="shared" si="3"/>
        <v xml:space="preserve"> , </v>
      </c>
      <c r="I29" s="46">
        <f t="shared" ca="1" si="1"/>
        <v>45134</v>
      </c>
      <c r="K29" s="35">
        <f t="shared" ca="1" si="2"/>
        <v>123</v>
      </c>
      <c r="P29" s="40" t="str">
        <f>IFERROR(IF(OR(#REF!="Outreach",#REF!=""),"",#REF!),"")</f>
        <v/>
      </c>
    </row>
    <row r="30" spans="4:27" s="4" customFormat="1" x14ac:dyDescent="0.25">
      <c r="D30" s="44">
        <f t="shared" si="0"/>
        <v>199</v>
      </c>
      <c r="F30" s="4" t="str">
        <f t="shared" si="3"/>
        <v xml:space="preserve"> , </v>
      </c>
      <c r="I30" s="6">
        <f t="shared" ca="1" si="1"/>
        <v>45134</v>
      </c>
      <c r="K30" s="35">
        <f t="shared" ca="1" si="2"/>
        <v>123</v>
      </c>
      <c r="P30" s="40" t="str">
        <f>IFERROR(IF(OR(#REF!="Outreach",#REF!=""),"",#REF!),"")</f>
        <v/>
      </c>
      <c r="X30" s="7"/>
      <c r="AA30" s="7"/>
    </row>
    <row r="31" spans="4:27" s="7" customFormat="1" x14ac:dyDescent="0.25">
      <c r="D31" s="44">
        <f t="shared" si="0"/>
        <v>199</v>
      </c>
      <c r="F31" s="4" t="str">
        <f t="shared" si="3"/>
        <v xml:space="preserve"> , </v>
      </c>
      <c r="I31" s="46">
        <f ca="1">TODAY()</f>
        <v>45134</v>
      </c>
      <c r="K31" s="35">
        <f t="shared" ca="1" si="2"/>
        <v>123</v>
      </c>
      <c r="P31" s="40" t="str">
        <f>IFERROR(IF(OR(#REF!="Outreach",#REF!=""),"",#REF!),"")</f>
        <v/>
      </c>
    </row>
    <row r="32" spans="4:27" s="4" customFormat="1" x14ac:dyDescent="0.25">
      <c r="D32" s="44">
        <f t="shared" si="0"/>
        <v>199</v>
      </c>
      <c r="F32" s="4" t="str">
        <f t="shared" si="3"/>
        <v xml:space="preserve"> , </v>
      </c>
      <c r="I32" s="6">
        <f t="shared" ca="1" si="1"/>
        <v>45134</v>
      </c>
      <c r="K32" s="35">
        <f t="shared" ca="1" si="2"/>
        <v>123</v>
      </c>
      <c r="P32" s="40" t="str">
        <f>IFERROR(IF(OR(#REF!="Outreach",#REF!=""),"",#REF!),"")</f>
        <v/>
      </c>
      <c r="X32" s="7"/>
      <c r="AA32" s="7"/>
    </row>
    <row r="33" spans="4:27" s="7" customFormat="1" x14ac:dyDescent="0.25">
      <c r="D33" s="44">
        <f t="shared" si="0"/>
        <v>199</v>
      </c>
      <c r="F33" s="4" t="str">
        <f t="shared" si="3"/>
        <v xml:space="preserve"> , </v>
      </c>
      <c r="I33" s="46">
        <f t="shared" ca="1" si="1"/>
        <v>45134</v>
      </c>
      <c r="K33" s="35">
        <f t="shared" ca="1" si="2"/>
        <v>123</v>
      </c>
      <c r="P33" s="40" t="str">
        <f>IFERROR(IF(OR(#REF!="Outreach",#REF!=""),"",#REF!),"")</f>
        <v/>
      </c>
    </row>
    <row r="34" spans="4:27" s="4" customFormat="1" x14ac:dyDescent="0.25">
      <c r="D34" s="44">
        <f t="shared" si="0"/>
        <v>199</v>
      </c>
      <c r="F34" s="4" t="str">
        <f t="shared" si="3"/>
        <v xml:space="preserve"> , </v>
      </c>
      <c r="I34" s="6">
        <f t="shared" ca="1" si="1"/>
        <v>45134</v>
      </c>
      <c r="K34" s="35">
        <f t="shared" ca="1" si="2"/>
        <v>123</v>
      </c>
      <c r="P34" s="40" t="str">
        <f>IFERROR(IF(OR(#REF!="Outreach",#REF!=""),"",#REF!),"")</f>
        <v/>
      </c>
      <c r="X34" s="7"/>
      <c r="AA34" s="7"/>
    </row>
    <row r="35" spans="4:27" s="7" customFormat="1" x14ac:dyDescent="0.25">
      <c r="D35" s="44">
        <f t="shared" si="0"/>
        <v>199</v>
      </c>
      <c r="F35" s="4" t="str">
        <f t="shared" si="3"/>
        <v xml:space="preserve"> , </v>
      </c>
      <c r="I35" s="46">
        <f t="shared" ca="1" si="1"/>
        <v>45134</v>
      </c>
      <c r="K35" s="35">
        <f t="shared" ca="1" si="2"/>
        <v>123</v>
      </c>
      <c r="P35" s="40" t="str">
        <f>IFERROR(IF(OR(#REF!="Outreach",#REF!=""),"",#REF!),"")</f>
        <v/>
      </c>
    </row>
    <row r="36" spans="4:27" s="4" customFormat="1" x14ac:dyDescent="0.25">
      <c r="D36" s="44">
        <f t="shared" si="0"/>
        <v>199</v>
      </c>
      <c r="F36" s="4" t="str">
        <f t="shared" si="3"/>
        <v xml:space="preserve"> , </v>
      </c>
      <c r="I36" s="6">
        <f t="shared" ca="1" si="1"/>
        <v>45134</v>
      </c>
      <c r="K36" s="35">
        <f t="shared" ca="1" si="2"/>
        <v>123</v>
      </c>
      <c r="P36" s="40" t="str">
        <f>IFERROR(IF(OR(#REF!="Outreach",#REF!=""),"",#REF!),"")</f>
        <v/>
      </c>
      <c r="X36" s="7"/>
      <c r="AA36" s="7"/>
    </row>
    <row r="37" spans="4:27" s="7" customFormat="1" x14ac:dyDescent="0.25">
      <c r="D37" s="44">
        <f t="shared" si="0"/>
        <v>199</v>
      </c>
      <c r="F37" s="4" t="str">
        <f t="shared" si="3"/>
        <v xml:space="preserve"> , </v>
      </c>
      <c r="I37" s="46">
        <f t="shared" ca="1" si="1"/>
        <v>45134</v>
      </c>
      <c r="K37" s="35">
        <f t="shared" ca="1" si="2"/>
        <v>123</v>
      </c>
      <c r="P37" s="40" t="str">
        <f>IFERROR(IF(OR(#REF!="Outreach",#REF!=""),"",#REF!),"")</f>
        <v/>
      </c>
    </row>
    <row r="38" spans="4:27" s="4" customFormat="1" x14ac:dyDescent="0.25">
      <c r="D38" s="44">
        <f t="shared" si="0"/>
        <v>199</v>
      </c>
      <c r="F38" s="4" t="str">
        <f t="shared" si="3"/>
        <v xml:space="preserve"> , </v>
      </c>
      <c r="I38" s="6">
        <f t="shared" ca="1" si="1"/>
        <v>45134</v>
      </c>
      <c r="K38" s="35">
        <f t="shared" ca="1" si="2"/>
        <v>123</v>
      </c>
      <c r="P38" s="40" t="str">
        <f>IFERROR(IF(OR(#REF!="Outreach",#REF!=""),"",#REF!),"")</f>
        <v/>
      </c>
      <c r="X38" s="7"/>
      <c r="AA38" s="7"/>
    </row>
    <row r="39" spans="4:27" s="7" customFormat="1" x14ac:dyDescent="0.25">
      <c r="D39" s="44">
        <f t="shared" si="0"/>
        <v>199</v>
      </c>
      <c r="F39" s="4" t="str">
        <f t="shared" si="3"/>
        <v xml:space="preserve"> , </v>
      </c>
      <c r="I39" s="46">
        <f t="shared" ca="1" si="1"/>
        <v>45134</v>
      </c>
      <c r="K39" s="35">
        <f t="shared" ca="1" si="2"/>
        <v>123</v>
      </c>
      <c r="P39" s="40" t="str">
        <f>IFERROR(IF(OR(#REF!="Outreach",#REF!=""),"",#REF!),"")</f>
        <v/>
      </c>
    </row>
    <row r="40" spans="4:27" s="4" customFormat="1" x14ac:dyDescent="0.25">
      <c r="D40" s="44">
        <f t="shared" si="0"/>
        <v>199</v>
      </c>
      <c r="F40" s="4" t="str">
        <f t="shared" si="3"/>
        <v xml:space="preserve"> , </v>
      </c>
      <c r="I40" s="6">
        <f t="shared" ca="1" si="1"/>
        <v>45134</v>
      </c>
      <c r="K40" s="35">
        <f t="shared" ca="1" si="2"/>
        <v>123</v>
      </c>
      <c r="P40" s="40" t="str">
        <f>IFERROR(IF(OR(#REF!="Outreach",#REF!=""),"",#REF!),"")</f>
        <v/>
      </c>
      <c r="X40" s="7"/>
      <c r="AA40" s="7"/>
    </row>
    <row r="41" spans="4:27" s="7" customFormat="1" x14ac:dyDescent="0.25">
      <c r="D41" s="44">
        <f t="shared" si="0"/>
        <v>199</v>
      </c>
      <c r="F41" s="4" t="str">
        <f t="shared" si="3"/>
        <v xml:space="preserve"> , </v>
      </c>
      <c r="I41" s="46">
        <f t="shared" ca="1" si="1"/>
        <v>45134</v>
      </c>
      <c r="K41" s="35">
        <f t="shared" ca="1" si="2"/>
        <v>123</v>
      </c>
      <c r="P41" s="40" t="str">
        <f>IFERROR(IF(OR(#REF!="Outreach",#REF!=""),"",#REF!),"")</f>
        <v/>
      </c>
    </row>
    <row r="42" spans="4:27" s="4" customFormat="1" x14ac:dyDescent="0.25">
      <c r="D42" s="44">
        <f t="shared" si="0"/>
        <v>199</v>
      </c>
      <c r="F42" s="4" t="str">
        <f t="shared" si="3"/>
        <v xml:space="preserve"> , </v>
      </c>
      <c r="I42" s="6">
        <f t="shared" ca="1" si="1"/>
        <v>45134</v>
      </c>
      <c r="K42" s="35">
        <f t="shared" ca="1" si="2"/>
        <v>123</v>
      </c>
      <c r="P42" s="40" t="str">
        <f>IFERROR(IF(OR(#REF!="Outreach",#REF!=""),"",#REF!),"")</f>
        <v/>
      </c>
      <c r="X42" s="7"/>
      <c r="AA42" s="7"/>
    </row>
    <row r="43" spans="4:27" s="7" customFormat="1" x14ac:dyDescent="0.25">
      <c r="D43" s="44">
        <f t="shared" si="0"/>
        <v>199</v>
      </c>
      <c r="F43" s="4" t="str">
        <f t="shared" si="3"/>
        <v xml:space="preserve"> , </v>
      </c>
      <c r="I43" s="46">
        <f t="shared" ca="1" si="1"/>
        <v>45134</v>
      </c>
      <c r="K43" s="35">
        <f t="shared" ca="1" si="2"/>
        <v>123</v>
      </c>
      <c r="P43" s="40" t="str">
        <f>IFERROR(IF(OR(#REF!="Outreach",#REF!=""),"",#REF!),"")</f>
        <v/>
      </c>
    </row>
    <row r="44" spans="4:27" s="4" customFormat="1" x14ac:dyDescent="0.25">
      <c r="D44" s="44">
        <f t="shared" si="0"/>
        <v>199</v>
      </c>
      <c r="F44" s="4" t="str">
        <f t="shared" si="3"/>
        <v xml:space="preserve"> , </v>
      </c>
      <c r="I44" s="6">
        <f t="shared" ca="1" si="1"/>
        <v>45134</v>
      </c>
      <c r="K44" s="35">
        <f t="shared" ca="1" si="2"/>
        <v>123</v>
      </c>
      <c r="P44" s="40" t="str">
        <f>IFERROR(IF(OR(#REF!="Outreach",#REF!=""),"",#REF!),"")</f>
        <v/>
      </c>
      <c r="X44" s="7"/>
      <c r="AA44" s="7"/>
    </row>
    <row r="45" spans="4:27" s="7" customFormat="1" x14ac:dyDescent="0.25">
      <c r="D45" s="44">
        <f t="shared" si="0"/>
        <v>199</v>
      </c>
      <c r="F45" s="4" t="str">
        <f t="shared" si="3"/>
        <v xml:space="preserve"> , </v>
      </c>
      <c r="I45" s="46">
        <f t="shared" ca="1" si="1"/>
        <v>45134</v>
      </c>
      <c r="K45" s="35">
        <f t="shared" ca="1" si="2"/>
        <v>123</v>
      </c>
      <c r="P45" s="40" t="str">
        <f>IFERROR(IF(OR(#REF!="Outreach",#REF!=""),"",#REF!),"")</f>
        <v/>
      </c>
    </row>
    <row r="46" spans="4:27" s="4" customFormat="1" x14ac:dyDescent="0.25">
      <c r="D46" s="44">
        <f t="shared" si="0"/>
        <v>199</v>
      </c>
      <c r="F46" s="4" t="str">
        <f t="shared" si="3"/>
        <v xml:space="preserve"> , </v>
      </c>
      <c r="I46" s="6">
        <f t="shared" ca="1" si="1"/>
        <v>45134</v>
      </c>
      <c r="K46" s="35">
        <f t="shared" ca="1" si="2"/>
        <v>123</v>
      </c>
      <c r="P46" s="40" t="str">
        <f>IFERROR(IF(OR(#REF!="Outreach",#REF!=""),"",#REF!),"")</f>
        <v/>
      </c>
      <c r="X46" s="7"/>
      <c r="AA46" s="7"/>
    </row>
    <row r="47" spans="4:27" s="7" customFormat="1" x14ac:dyDescent="0.25">
      <c r="D47" s="44">
        <f t="shared" si="0"/>
        <v>199</v>
      </c>
      <c r="F47" s="4" t="str">
        <f t="shared" si="3"/>
        <v xml:space="preserve"> , </v>
      </c>
      <c r="I47" s="46">
        <f ca="1">TODAY()</f>
        <v>45134</v>
      </c>
      <c r="K47" s="35">
        <f t="shared" ca="1" si="2"/>
        <v>123</v>
      </c>
      <c r="P47" s="40" t="str">
        <f>IFERROR(IF(OR(#REF!="Outreach",#REF!=""),"",#REF!),"")</f>
        <v/>
      </c>
    </row>
    <row r="48" spans="4:27" s="4" customFormat="1" x14ac:dyDescent="0.25">
      <c r="D48" s="44">
        <f t="shared" si="0"/>
        <v>199</v>
      </c>
      <c r="F48" s="4" t="str">
        <f t="shared" si="3"/>
        <v xml:space="preserve"> , </v>
      </c>
      <c r="I48" s="6">
        <f t="shared" ca="1" si="1"/>
        <v>45134</v>
      </c>
      <c r="K48" s="35">
        <f t="shared" ca="1" si="2"/>
        <v>123</v>
      </c>
      <c r="P48" s="40" t="str">
        <f>IFERROR(IF(OR(#REF!="Outreach",#REF!=""),"",#REF!),"")</f>
        <v/>
      </c>
      <c r="X48" s="7"/>
      <c r="AA48" s="7"/>
    </row>
    <row r="49" spans="4:27" s="7" customFormat="1" x14ac:dyDescent="0.25">
      <c r="D49" s="44">
        <f t="shared" si="0"/>
        <v>199</v>
      </c>
      <c r="F49" s="4" t="str">
        <f t="shared" si="3"/>
        <v xml:space="preserve"> , </v>
      </c>
      <c r="I49" s="46">
        <f t="shared" ca="1" si="1"/>
        <v>45134</v>
      </c>
      <c r="K49" s="35">
        <f t="shared" ca="1" si="2"/>
        <v>123</v>
      </c>
      <c r="P49" s="40" t="str">
        <f>IFERROR(IF(OR(#REF!="Outreach",#REF!=""),"",#REF!),"")</f>
        <v/>
      </c>
    </row>
    <row r="50" spans="4:27" s="4" customFormat="1" x14ac:dyDescent="0.25">
      <c r="D50" s="44">
        <f t="shared" si="0"/>
        <v>199</v>
      </c>
      <c r="F50" s="4" t="str">
        <f t="shared" si="3"/>
        <v xml:space="preserve"> , </v>
      </c>
      <c r="I50" s="6">
        <f t="shared" ca="1" si="1"/>
        <v>45134</v>
      </c>
      <c r="K50" s="35">
        <f t="shared" ca="1" si="2"/>
        <v>123</v>
      </c>
      <c r="P50" s="40" t="str">
        <f>IFERROR(IF(OR(#REF!="Outreach",#REF!=""),"",#REF!),"")</f>
        <v/>
      </c>
      <c r="X50" s="7"/>
      <c r="AA50" s="7"/>
    </row>
    <row r="51" spans="4:27" s="7" customFormat="1" x14ac:dyDescent="0.25">
      <c r="D51" s="44">
        <f t="shared" si="0"/>
        <v>199</v>
      </c>
      <c r="F51" s="4" t="str">
        <f t="shared" si="3"/>
        <v xml:space="preserve"> , </v>
      </c>
      <c r="I51" s="46">
        <f t="shared" ca="1" si="1"/>
        <v>45134</v>
      </c>
      <c r="K51" s="35">
        <f t="shared" ca="1" si="2"/>
        <v>123</v>
      </c>
      <c r="P51" s="40" t="str">
        <f>IFERROR(IF(OR(#REF!="Outreach",#REF!=""),"",#REF!),"")</f>
        <v/>
      </c>
    </row>
    <row r="52" spans="4:27" s="4" customFormat="1" x14ac:dyDescent="0.25">
      <c r="D52" s="44">
        <f t="shared" si="0"/>
        <v>199</v>
      </c>
      <c r="F52" s="4" t="str">
        <f t="shared" si="3"/>
        <v xml:space="preserve"> , </v>
      </c>
      <c r="I52" s="6">
        <f t="shared" ca="1" si="1"/>
        <v>45134</v>
      </c>
      <c r="K52" s="35">
        <f t="shared" ca="1" si="2"/>
        <v>123</v>
      </c>
      <c r="P52" s="40" t="str">
        <f>IFERROR(IF(OR(#REF!="Outreach",#REF!=""),"",#REF!),"")</f>
        <v/>
      </c>
      <c r="X52" s="7"/>
      <c r="AA52" s="7"/>
    </row>
    <row r="53" spans="4:27" s="7" customFormat="1" x14ac:dyDescent="0.25">
      <c r="D53" s="44">
        <f t="shared" si="0"/>
        <v>199</v>
      </c>
      <c r="F53" s="4" t="str">
        <f t="shared" si="3"/>
        <v xml:space="preserve"> , </v>
      </c>
      <c r="I53" s="46">
        <f t="shared" ca="1" si="1"/>
        <v>45134</v>
      </c>
      <c r="K53" s="35">
        <f t="shared" ca="1" si="2"/>
        <v>123</v>
      </c>
      <c r="P53" s="40" t="str">
        <f>IFERROR(IF(OR(#REF!="Outreach",#REF!=""),"",#REF!),"")</f>
        <v/>
      </c>
    </row>
    <row r="54" spans="4:27" s="4" customFormat="1" x14ac:dyDescent="0.25">
      <c r="D54" s="44">
        <f t="shared" si="0"/>
        <v>199</v>
      </c>
      <c r="F54" s="4" t="str">
        <f t="shared" si="3"/>
        <v xml:space="preserve"> , </v>
      </c>
      <c r="I54" s="6">
        <f t="shared" ca="1" si="1"/>
        <v>45134</v>
      </c>
      <c r="K54" s="35">
        <f t="shared" ca="1" si="2"/>
        <v>123</v>
      </c>
      <c r="P54" s="40" t="str">
        <f>IFERROR(IF(OR(#REF!="Outreach",#REF!=""),"",#REF!),"")</f>
        <v/>
      </c>
      <c r="X54" s="7"/>
      <c r="AA54" s="7"/>
    </row>
    <row r="55" spans="4:27" s="7" customFormat="1" x14ac:dyDescent="0.25">
      <c r="D55" s="44">
        <f t="shared" si="0"/>
        <v>199</v>
      </c>
      <c r="F55" s="4" t="str">
        <f t="shared" si="3"/>
        <v xml:space="preserve"> , </v>
      </c>
      <c r="I55" s="46">
        <f t="shared" ca="1" si="1"/>
        <v>45134</v>
      </c>
      <c r="K55" s="35">
        <f t="shared" ca="1" si="2"/>
        <v>123</v>
      </c>
      <c r="P55" s="40" t="str">
        <f>IFERROR(IF(OR(#REF!="Outreach",#REF!=""),"",#REF!),"")</f>
        <v/>
      </c>
    </row>
    <row r="56" spans="4:27" s="4" customFormat="1" x14ac:dyDescent="0.25">
      <c r="D56" s="44">
        <f t="shared" si="0"/>
        <v>199</v>
      </c>
      <c r="F56" s="4" t="str">
        <f t="shared" si="3"/>
        <v xml:space="preserve"> , </v>
      </c>
      <c r="I56" s="6">
        <f t="shared" ca="1" si="1"/>
        <v>45134</v>
      </c>
      <c r="K56" s="35">
        <f t="shared" ca="1" si="2"/>
        <v>123</v>
      </c>
      <c r="P56" s="40" t="str">
        <f>IFERROR(IF(OR(#REF!="Outreach",#REF!=""),"",#REF!),"")</f>
        <v/>
      </c>
      <c r="X56" s="7"/>
      <c r="AA56" s="7"/>
    </row>
    <row r="57" spans="4:27" s="7" customFormat="1" x14ac:dyDescent="0.25">
      <c r="D57" s="44">
        <f t="shared" si="0"/>
        <v>199</v>
      </c>
      <c r="F57" s="4" t="str">
        <f t="shared" si="3"/>
        <v xml:space="preserve"> , </v>
      </c>
      <c r="I57" s="46">
        <f t="shared" ca="1" si="1"/>
        <v>45134</v>
      </c>
      <c r="K57" s="35">
        <f t="shared" ca="1" si="2"/>
        <v>123</v>
      </c>
      <c r="P57" s="40" t="str">
        <f>IFERROR(IF(OR(#REF!="Outreach",#REF!=""),"",#REF!),"")</f>
        <v/>
      </c>
    </row>
    <row r="58" spans="4:27" s="4" customFormat="1" x14ac:dyDescent="0.25">
      <c r="D58" s="44">
        <f t="shared" si="0"/>
        <v>199</v>
      </c>
      <c r="F58" s="4" t="str">
        <f t="shared" si="3"/>
        <v xml:space="preserve"> , </v>
      </c>
      <c r="I58" s="6">
        <f t="shared" ca="1" si="1"/>
        <v>45134</v>
      </c>
      <c r="K58" s="35">
        <f t="shared" ca="1" si="2"/>
        <v>123</v>
      </c>
      <c r="P58" s="40" t="str">
        <f>IFERROR(IF(OR(#REF!="Outreach",#REF!=""),"",#REF!),"")</f>
        <v/>
      </c>
      <c r="X58" s="7"/>
      <c r="AA58" s="7"/>
    </row>
    <row r="59" spans="4:27" s="7" customFormat="1" x14ac:dyDescent="0.25">
      <c r="D59" s="44">
        <f t="shared" si="0"/>
        <v>199</v>
      </c>
      <c r="F59" s="4" t="str">
        <f t="shared" si="3"/>
        <v xml:space="preserve"> , </v>
      </c>
      <c r="I59" s="46">
        <f t="shared" ca="1" si="1"/>
        <v>45134</v>
      </c>
      <c r="K59" s="35">
        <f t="shared" ca="1" si="2"/>
        <v>123</v>
      </c>
      <c r="P59" s="40" t="str">
        <f>IFERROR(IF(OR(#REF!="Outreach",#REF!=""),"",#REF!),"")</f>
        <v/>
      </c>
    </row>
    <row r="60" spans="4:27" s="4" customFormat="1" x14ac:dyDescent="0.25">
      <c r="D60" s="44">
        <f t="shared" si="0"/>
        <v>199</v>
      </c>
      <c r="F60" s="4" t="str">
        <f t="shared" si="3"/>
        <v xml:space="preserve"> , </v>
      </c>
      <c r="I60" s="6">
        <f t="shared" ca="1" si="1"/>
        <v>45134</v>
      </c>
      <c r="K60" s="35">
        <f t="shared" ca="1" si="2"/>
        <v>123</v>
      </c>
      <c r="P60" s="40" t="str">
        <f>IFERROR(IF(OR(#REF!="Outreach",#REF!=""),"",#REF!),"")</f>
        <v/>
      </c>
      <c r="X60" s="7"/>
      <c r="AA60" s="7"/>
    </row>
    <row r="61" spans="4:27" s="7" customFormat="1" x14ac:dyDescent="0.25">
      <c r="D61" s="44">
        <f t="shared" si="0"/>
        <v>199</v>
      </c>
      <c r="F61" s="4" t="str">
        <f t="shared" si="3"/>
        <v xml:space="preserve"> , </v>
      </c>
      <c r="I61" s="46">
        <f t="shared" ca="1" si="1"/>
        <v>45134</v>
      </c>
      <c r="K61" s="35">
        <f t="shared" ca="1" si="2"/>
        <v>123</v>
      </c>
      <c r="P61" s="40" t="str">
        <f>IFERROR(IF(OR(#REF!="Outreach",#REF!=""),"",#REF!),"")</f>
        <v/>
      </c>
    </row>
    <row r="62" spans="4:27" s="4" customFormat="1" x14ac:dyDescent="0.25">
      <c r="D62" s="44">
        <f t="shared" si="0"/>
        <v>199</v>
      </c>
      <c r="F62" s="4" t="str">
        <f t="shared" si="3"/>
        <v xml:space="preserve"> , </v>
      </c>
      <c r="I62" s="6">
        <f t="shared" ca="1" si="1"/>
        <v>45134</v>
      </c>
      <c r="K62" s="35">
        <f t="shared" ca="1" si="2"/>
        <v>123</v>
      </c>
      <c r="P62" s="40" t="str">
        <f>IFERROR(IF(OR(#REF!="Outreach",#REF!=""),"",#REF!),"")</f>
        <v/>
      </c>
      <c r="X62" s="7"/>
      <c r="AA62" s="7"/>
    </row>
    <row r="63" spans="4:27" s="7" customFormat="1" x14ac:dyDescent="0.25">
      <c r="D63" s="44">
        <f t="shared" si="0"/>
        <v>199</v>
      </c>
      <c r="F63" s="4" t="str">
        <f t="shared" si="3"/>
        <v xml:space="preserve"> , </v>
      </c>
      <c r="I63" s="46">
        <f t="shared" ca="1" si="1"/>
        <v>45134</v>
      </c>
      <c r="K63" s="35">
        <f t="shared" ca="1" si="2"/>
        <v>123</v>
      </c>
      <c r="P63" s="40" t="str">
        <f>IFERROR(IF(OR(#REF!="Outreach",#REF!=""),"",#REF!),"")</f>
        <v/>
      </c>
    </row>
    <row r="64" spans="4:27" s="4" customFormat="1" x14ac:dyDescent="0.25">
      <c r="D64" s="44">
        <f t="shared" si="0"/>
        <v>199</v>
      </c>
      <c r="F64" s="4" t="str">
        <f t="shared" si="3"/>
        <v xml:space="preserve"> , </v>
      </c>
      <c r="I64" s="6">
        <f t="shared" ca="1" si="1"/>
        <v>45134</v>
      </c>
      <c r="K64" s="35">
        <f t="shared" ca="1" si="2"/>
        <v>123</v>
      </c>
      <c r="P64" s="40" t="str">
        <f>IFERROR(IF(OR(#REF!="Outreach",#REF!=""),"",#REF!),"")</f>
        <v/>
      </c>
      <c r="X64" s="7"/>
      <c r="AA64" s="7"/>
    </row>
    <row r="65" spans="4:27" s="7" customFormat="1" x14ac:dyDescent="0.25">
      <c r="D65" s="44">
        <f t="shared" si="0"/>
        <v>199</v>
      </c>
      <c r="F65" s="4" t="str">
        <f t="shared" si="3"/>
        <v xml:space="preserve"> , </v>
      </c>
      <c r="I65" s="46">
        <f t="shared" ca="1" si="1"/>
        <v>45134</v>
      </c>
      <c r="K65" s="35">
        <f t="shared" ca="1" si="2"/>
        <v>123</v>
      </c>
      <c r="P65" s="40" t="str">
        <f>IFERROR(IF(OR(#REF!="Outreach",#REF!=""),"",#REF!),"")</f>
        <v/>
      </c>
    </row>
    <row r="66" spans="4:27" s="4" customFormat="1" x14ac:dyDescent="0.25">
      <c r="D66" s="44">
        <f t="shared" ref="D66:D129" si="4">COUNTIF($F$2:$F$200,F67)</f>
        <v>199</v>
      </c>
      <c r="F66" s="4" t="str">
        <f t="shared" si="3"/>
        <v xml:space="preserve"> , </v>
      </c>
      <c r="I66" s="6">
        <f t="shared" ca="1" si="1"/>
        <v>45134</v>
      </c>
      <c r="K66" s="35">
        <f t="shared" ref="K66:K129" ca="1" si="5">DATEDIF(J66,TODAY(),"y")</f>
        <v>123</v>
      </c>
      <c r="P66" s="40" t="str">
        <f>IFERROR(IF(OR(#REF!="Outreach",#REF!=""),"",#REF!),"")</f>
        <v/>
      </c>
      <c r="X66" s="7"/>
      <c r="AA66" s="7"/>
    </row>
    <row r="67" spans="4:27" s="7" customFormat="1" x14ac:dyDescent="0.25">
      <c r="D67" s="44">
        <f t="shared" si="4"/>
        <v>199</v>
      </c>
      <c r="F67" s="4" t="str">
        <f t="shared" ref="F67:F130" si="6">CONCATENATE(G67," , ",H67)</f>
        <v xml:space="preserve"> , </v>
      </c>
      <c r="I67" s="46">
        <f ca="1">TODAY()</f>
        <v>45134</v>
      </c>
      <c r="K67" s="35">
        <f t="shared" ca="1" si="5"/>
        <v>123</v>
      </c>
      <c r="P67" s="40" t="str">
        <f>IFERROR(IF(OR(#REF!="Outreach",#REF!=""),"",#REF!),"")</f>
        <v/>
      </c>
    </row>
    <row r="68" spans="4:27" s="4" customFormat="1" x14ac:dyDescent="0.25">
      <c r="D68" s="44">
        <f t="shared" si="4"/>
        <v>199</v>
      </c>
      <c r="F68" s="4" t="str">
        <f t="shared" si="6"/>
        <v xml:space="preserve"> , </v>
      </c>
      <c r="I68" s="6">
        <f ca="1">TODAY()</f>
        <v>45134</v>
      </c>
      <c r="K68" s="35">
        <f t="shared" ca="1" si="5"/>
        <v>123</v>
      </c>
      <c r="P68" s="40" t="str">
        <f>IFERROR(IF(OR(#REF!="Outreach",#REF!=""),"",#REF!),"")</f>
        <v/>
      </c>
      <c r="X68" s="7"/>
      <c r="AA68" s="7"/>
    </row>
    <row r="69" spans="4:27" s="7" customFormat="1" x14ac:dyDescent="0.25">
      <c r="D69" s="44">
        <f t="shared" si="4"/>
        <v>199</v>
      </c>
      <c r="F69" s="4" t="str">
        <f t="shared" si="6"/>
        <v xml:space="preserve"> , </v>
      </c>
      <c r="I69" s="46">
        <f ca="1">TODAY()</f>
        <v>45134</v>
      </c>
      <c r="K69" s="35">
        <f t="shared" ca="1" si="5"/>
        <v>123</v>
      </c>
      <c r="P69" s="40" t="str">
        <f>IFERROR(IF(OR(#REF!="Outreach",#REF!=""),"",#REF!),"")</f>
        <v/>
      </c>
    </row>
    <row r="70" spans="4:27" s="4" customFormat="1" x14ac:dyDescent="0.25">
      <c r="D70" s="44">
        <f t="shared" si="4"/>
        <v>199</v>
      </c>
      <c r="F70" s="4" t="str">
        <f t="shared" si="6"/>
        <v xml:space="preserve"> , </v>
      </c>
      <c r="I70" s="6">
        <f t="shared" ref="I70:I95" ca="1" si="7">TODAY()</f>
        <v>45134</v>
      </c>
      <c r="K70" s="35">
        <f t="shared" ca="1" si="5"/>
        <v>123</v>
      </c>
      <c r="P70" s="40" t="str">
        <f>IFERROR(IF(OR(#REF!="Outreach",#REF!=""),"",#REF!),"")</f>
        <v/>
      </c>
      <c r="X70" s="7"/>
      <c r="AA70" s="7"/>
    </row>
    <row r="71" spans="4:27" s="7" customFormat="1" x14ac:dyDescent="0.25">
      <c r="D71" s="44">
        <f t="shared" si="4"/>
        <v>199</v>
      </c>
      <c r="F71" s="4" t="str">
        <f t="shared" si="6"/>
        <v xml:space="preserve"> , </v>
      </c>
      <c r="I71" s="46">
        <f t="shared" ca="1" si="7"/>
        <v>45134</v>
      </c>
      <c r="K71" s="35">
        <f t="shared" ca="1" si="5"/>
        <v>123</v>
      </c>
      <c r="P71" s="40" t="str">
        <f>IFERROR(IF(OR(#REF!="Outreach",#REF!=""),"",#REF!),"")</f>
        <v/>
      </c>
    </row>
    <row r="72" spans="4:27" s="4" customFormat="1" x14ac:dyDescent="0.25">
      <c r="D72" s="44">
        <f t="shared" si="4"/>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4"/>
        <v>199</v>
      </c>
      <c r="F73" s="4" t="str">
        <f t="shared" si="6"/>
        <v xml:space="preserve"> , </v>
      </c>
      <c r="I73" s="46">
        <f t="shared" ca="1" si="7"/>
        <v>45134</v>
      </c>
      <c r="K73" s="35">
        <f t="shared" ca="1" si="5"/>
        <v>123</v>
      </c>
      <c r="P73" s="40" t="str">
        <f>IFERROR(IF(OR(#REF!="Outreach",#REF!=""),"",#REF!),"")</f>
        <v/>
      </c>
    </row>
    <row r="74" spans="4:27" s="4" customFormat="1" x14ac:dyDescent="0.25">
      <c r="D74" s="44">
        <f t="shared" si="4"/>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4"/>
        <v>199</v>
      </c>
      <c r="F75" s="4" t="str">
        <f t="shared" si="6"/>
        <v xml:space="preserve"> , </v>
      </c>
      <c r="I75" s="46">
        <f t="shared" ca="1" si="7"/>
        <v>45134</v>
      </c>
      <c r="K75" s="35">
        <f t="shared" ca="1" si="5"/>
        <v>123</v>
      </c>
      <c r="P75" s="40" t="str">
        <f>IFERROR(IF(OR(#REF!="Outreach",#REF!=""),"",#REF!),"")</f>
        <v/>
      </c>
    </row>
    <row r="76" spans="4:27" s="4" customFormat="1" x14ac:dyDescent="0.25">
      <c r="D76" s="44">
        <f t="shared" si="4"/>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4"/>
        <v>199</v>
      </c>
      <c r="F77" s="4" t="str">
        <f t="shared" si="6"/>
        <v xml:space="preserve"> , </v>
      </c>
      <c r="I77" s="46">
        <f t="shared" ca="1" si="7"/>
        <v>45134</v>
      </c>
      <c r="K77" s="35">
        <f t="shared" ca="1" si="5"/>
        <v>123</v>
      </c>
      <c r="P77" s="40" t="str">
        <f>IFERROR(IF(OR(#REF!="Outreach",#REF!=""),"",#REF!),"")</f>
        <v/>
      </c>
    </row>
    <row r="78" spans="4:27" s="4" customFormat="1" x14ac:dyDescent="0.25">
      <c r="D78" s="44">
        <f t="shared" si="4"/>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4"/>
        <v>199</v>
      </c>
      <c r="F79" s="4" t="str">
        <f t="shared" si="6"/>
        <v xml:space="preserve"> , </v>
      </c>
      <c r="I79" s="46">
        <f t="shared" ca="1" si="7"/>
        <v>45134</v>
      </c>
      <c r="K79" s="35">
        <f t="shared" ca="1" si="5"/>
        <v>123</v>
      </c>
      <c r="P79" s="40" t="str">
        <f>IFERROR(IF(OR(#REF!="Outreach",#REF!=""),"",#REF!),"")</f>
        <v/>
      </c>
    </row>
    <row r="80" spans="4:27" s="4" customFormat="1" x14ac:dyDescent="0.25">
      <c r="D80" s="44">
        <f t="shared" si="4"/>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4"/>
        <v>199</v>
      </c>
      <c r="F81" s="4" t="str">
        <f t="shared" si="6"/>
        <v xml:space="preserve"> , </v>
      </c>
      <c r="I81" s="46">
        <f t="shared" ca="1" si="7"/>
        <v>45134</v>
      </c>
      <c r="K81" s="35">
        <f t="shared" ca="1" si="5"/>
        <v>123</v>
      </c>
      <c r="P81" s="40" t="str">
        <f>IFERROR(IF(OR(#REF!="Outreach",#REF!=""),"",#REF!),"")</f>
        <v/>
      </c>
    </row>
    <row r="82" spans="4:27" s="4" customFormat="1" x14ac:dyDescent="0.25">
      <c r="D82" s="44">
        <f t="shared" si="4"/>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4"/>
        <v>199</v>
      </c>
      <c r="F83" s="4" t="str">
        <f t="shared" si="6"/>
        <v xml:space="preserve"> , </v>
      </c>
      <c r="I83" s="46">
        <f t="shared" ca="1" si="7"/>
        <v>45134</v>
      </c>
      <c r="K83" s="35">
        <f t="shared" ca="1" si="5"/>
        <v>123</v>
      </c>
      <c r="P83" s="40" t="str">
        <f>IFERROR(IF(OR(#REF!="Outreach",#REF!=""),"",#REF!),"")</f>
        <v/>
      </c>
    </row>
    <row r="84" spans="4:27" s="4" customFormat="1" x14ac:dyDescent="0.25">
      <c r="D84" s="44">
        <f t="shared" si="4"/>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4"/>
        <v>199</v>
      </c>
      <c r="F85" s="4" t="str">
        <f t="shared" si="6"/>
        <v xml:space="preserve"> , </v>
      </c>
      <c r="I85" s="46">
        <f t="shared" ca="1" si="7"/>
        <v>45134</v>
      </c>
      <c r="K85" s="35">
        <f t="shared" ca="1" si="5"/>
        <v>123</v>
      </c>
      <c r="P85" s="40" t="str">
        <f>IFERROR(IF(OR(#REF!="Outreach",#REF!=""),"",#REF!),"")</f>
        <v/>
      </c>
    </row>
    <row r="86" spans="4:27" s="4" customFormat="1" x14ac:dyDescent="0.25">
      <c r="D86" s="44">
        <f t="shared" si="4"/>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4"/>
        <v>199</v>
      </c>
      <c r="F87" s="4" t="str">
        <f t="shared" si="6"/>
        <v xml:space="preserve"> , </v>
      </c>
      <c r="I87" s="46">
        <f t="shared" ca="1" si="7"/>
        <v>45134</v>
      </c>
      <c r="K87" s="35">
        <f t="shared" ca="1" si="5"/>
        <v>123</v>
      </c>
      <c r="P87" s="40" t="str">
        <f>IFERROR(IF(OR(#REF!="Outreach",#REF!=""),"",#REF!),"")</f>
        <v/>
      </c>
    </row>
    <row r="88" spans="4:27" s="4" customFormat="1" x14ac:dyDescent="0.25">
      <c r="D88" s="44">
        <f t="shared" si="4"/>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4"/>
        <v>199</v>
      </c>
      <c r="F89" s="4" t="str">
        <f t="shared" si="6"/>
        <v xml:space="preserve"> , </v>
      </c>
      <c r="I89" s="46">
        <f t="shared" ca="1" si="7"/>
        <v>45134</v>
      </c>
      <c r="K89" s="35">
        <f t="shared" ca="1" si="5"/>
        <v>123</v>
      </c>
      <c r="P89" s="40" t="str">
        <f>IFERROR(IF(OR(#REF!="Outreach",#REF!=""),"",#REF!),"")</f>
        <v/>
      </c>
    </row>
    <row r="90" spans="4:27" s="4" customFormat="1" x14ac:dyDescent="0.25">
      <c r="D90" s="44">
        <f t="shared" si="4"/>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4"/>
        <v>199</v>
      </c>
      <c r="F91" s="4" t="str">
        <f t="shared" si="6"/>
        <v xml:space="preserve"> , </v>
      </c>
      <c r="I91" s="46">
        <f t="shared" ca="1" si="7"/>
        <v>45134</v>
      </c>
      <c r="K91" s="35">
        <f t="shared" ca="1" si="5"/>
        <v>123</v>
      </c>
      <c r="P91" s="40" t="str">
        <f>IFERROR(IF(OR(#REF!="Outreach",#REF!=""),"",#REF!),"")</f>
        <v/>
      </c>
    </row>
    <row r="92" spans="4:27" s="4" customFormat="1" x14ac:dyDescent="0.25">
      <c r="D92" s="44">
        <f t="shared" si="4"/>
        <v>199</v>
      </c>
      <c r="F92" s="4" t="str">
        <f t="shared" si="6"/>
        <v xml:space="preserve"> , </v>
      </c>
      <c r="I92" s="6">
        <f t="shared" ca="1" si="7"/>
        <v>45134</v>
      </c>
      <c r="K92" s="35">
        <f t="shared" ca="1" si="5"/>
        <v>123</v>
      </c>
      <c r="P92" s="40" t="str">
        <f>IFERROR(IF(OR(#REF!="Outreach",#REF!=""),"",#REF!),"")</f>
        <v/>
      </c>
      <c r="X92" s="7"/>
      <c r="AA92" s="7"/>
    </row>
    <row r="93" spans="4:27" s="7" customFormat="1" x14ac:dyDescent="0.25">
      <c r="D93" s="44">
        <f t="shared" si="4"/>
        <v>199</v>
      </c>
      <c r="F93" s="4" t="str">
        <f t="shared" si="6"/>
        <v xml:space="preserve"> , </v>
      </c>
      <c r="I93" s="46">
        <f t="shared" ca="1" si="7"/>
        <v>45134</v>
      </c>
      <c r="K93" s="35">
        <f t="shared" ca="1" si="5"/>
        <v>123</v>
      </c>
      <c r="P93" s="40" t="str">
        <f>IFERROR(IF(OR(#REF!="Outreach",#REF!=""),"",#REF!),"")</f>
        <v/>
      </c>
    </row>
    <row r="94" spans="4:27" s="4" customFormat="1" x14ac:dyDescent="0.25">
      <c r="D94" s="44">
        <f t="shared" si="4"/>
        <v>199</v>
      </c>
      <c r="F94" s="4" t="str">
        <f t="shared" si="6"/>
        <v xml:space="preserve"> , </v>
      </c>
      <c r="I94" s="6">
        <f t="shared" ca="1" si="7"/>
        <v>45134</v>
      </c>
      <c r="K94" s="35">
        <f t="shared" ca="1" si="5"/>
        <v>123</v>
      </c>
      <c r="P94" s="40" t="str">
        <f>IFERROR(IF(OR(#REF!="Outreach",#REF!=""),"",#REF!),"")</f>
        <v/>
      </c>
      <c r="X94" s="7"/>
      <c r="AA94" s="7"/>
    </row>
    <row r="95" spans="4:27" s="7" customFormat="1" x14ac:dyDescent="0.25">
      <c r="D95" s="44">
        <f t="shared" si="4"/>
        <v>199</v>
      </c>
      <c r="F95" s="4" t="str">
        <f t="shared" si="6"/>
        <v xml:space="preserve"> , </v>
      </c>
      <c r="I95" s="46">
        <f t="shared" ca="1" si="7"/>
        <v>45134</v>
      </c>
      <c r="K95" s="35">
        <f t="shared" ca="1" si="5"/>
        <v>123</v>
      </c>
      <c r="P95" s="40" t="str">
        <f>IFERROR(IF(OR(#REF!="Outreach",#REF!=""),"",#REF!),"")</f>
        <v/>
      </c>
    </row>
    <row r="96" spans="4:27" s="4" customFormat="1" x14ac:dyDescent="0.25">
      <c r="D96" s="44">
        <f t="shared" si="4"/>
        <v>199</v>
      </c>
      <c r="F96" s="4" t="str">
        <f t="shared" si="6"/>
        <v xml:space="preserve"> , </v>
      </c>
      <c r="I96" s="6">
        <f ca="1">TODAY()</f>
        <v>45134</v>
      </c>
      <c r="K96" s="35">
        <f t="shared" ca="1" si="5"/>
        <v>123</v>
      </c>
      <c r="P96" s="40" t="str">
        <f>IFERROR(IF(OR(#REF!="Outreach",#REF!=""),"",#REF!),"")</f>
        <v/>
      </c>
      <c r="X96" s="7"/>
      <c r="AA96" s="7"/>
    </row>
    <row r="97" spans="4:27" s="7" customFormat="1" x14ac:dyDescent="0.25">
      <c r="D97" s="44">
        <f t="shared" si="4"/>
        <v>199</v>
      </c>
      <c r="F97" s="4" t="str">
        <f t="shared" si="6"/>
        <v xml:space="preserve"> , </v>
      </c>
      <c r="I97" s="46">
        <f t="shared" ref="I97:I130" ca="1" si="8">TODAY()</f>
        <v>45134</v>
      </c>
      <c r="K97" s="35">
        <f t="shared" ca="1" si="5"/>
        <v>123</v>
      </c>
      <c r="P97" s="40" t="str">
        <f>IFERROR(IF(OR(#REF!="Outreach",#REF!=""),"",#REF!),"")</f>
        <v/>
      </c>
    </row>
    <row r="98" spans="4:27" s="4" customFormat="1" x14ac:dyDescent="0.25">
      <c r="D98" s="44">
        <f t="shared" si="4"/>
        <v>199</v>
      </c>
      <c r="F98" s="4" t="str">
        <f t="shared" si="6"/>
        <v xml:space="preserve"> , </v>
      </c>
      <c r="I98" s="6">
        <f t="shared" ca="1" si="8"/>
        <v>45134</v>
      </c>
      <c r="K98" s="35">
        <f t="shared" ca="1" si="5"/>
        <v>123</v>
      </c>
      <c r="P98" s="40" t="str">
        <f>IFERROR(IF(OR(#REF!="Outreach",#REF!=""),"",#REF!),"")</f>
        <v/>
      </c>
      <c r="X98" s="7"/>
      <c r="AA98" s="7"/>
    </row>
    <row r="99" spans="4:27" s="7" customFormat="1" x14ac:dyDescent="0.25">
      <c r="D99" s="44">
        <f t="shared" si="4"/>
        <v>199</v>
      </c>
      <c r="F99" s="4" t="str">
        <f t="shared" si="6"/>
        <v xml:space="preserve"> , </v>
      </c>
      <c r="I99" s="46">
        <f t="shared" ca="1" si="8"/>
        <v>45134</v>
      </c>
      <c r="K99" s="35">
        <f t="shared" ca="1" si="5"/>
        <v>123</v>
      </c>
      <c r="P99" s="40" t="str">
        <f>IFERROR(IF(OR(#REF!="Outreach",#REF!=""),"",#REF!),"")</f>
        <v/>
      </c>
    </row>
    <row r="100" spans="4:27" s="4" customFormat="1" x14ac:dyDescent="0.25">
      <c r="D100" s="44">
        <f t="shared" si="4"/>
        <v>199</v>
      </c>
      <c r="F100" s="4" t="str">
        <f t="shared" si="6"/>
        <v xml:space="preserve"> , </v>
      </c>
      <c r="I100" s="6">
        <f t="shared" ca="1" si="8"/>
        <v>45134</v>
      </c>
      <c r="K100" s="35">
        <f t="shared" ca="1" si="5"/>
        <v>123</v>
      </c>
      <c r="P100" s="40" t="str">
        <f>IFERROR(IF(OR(#REF!="Outreach",#REF!=""),"",#REF!),"")</f>
        <v/>
      </c>
      <c r="X100" s="7"/>
      <c r="AA100" s="7"/>
    </row>
    <row r="101" spans="4:27" s="7" customFormat="1" x14ac:dyDescent="0.25">
      <c r="D101" s="44">
        <f t="shared" si="4"/>
        <v>199</v>
      </c>
      <c r="F101" s="4" t="str">
        <f t="shared" si="6"/>
        <v xml:space="preserve"> , </v>
      </c>
      <c r="I101" s="46">
        <f t="shared" ca="1" si="8"/>
        <v>45134</v>
      </c>
      <c r="K101" s="35">
        <f t="shared" ca="1" si="5"/>
        <v>123</v>
      </c>
      <c r="P101" s="40" t="str">
        <f>IFERROR(IF(OR(#REF!="Outreach",#REF!=""),"",#REF!),"")</f>
        <v/>
      </c>
    </row>
    <row r="102" spans="4:27" s="4" customFormat="1" x14ac:dyDescent="0.25">
      <c r="D102" s="44">
        <f t="shared" si="4"/>
        <v>199</v>
      </c>
      <c r="F102" s="4" t="str">
        <f t="shared" si="6"/>
        <v xml:space="preserve"> , </v>
      </c>
      <c r="I102" s="6">
        <f t="shared" ca="1" si="8"/>
        <v>45134</v>
      </c>
      <c r="K102" s="35">
        <f t="shared" ca="1" si="5"/>
        <v>123</v>
      </c>
      <c r="P102" s="40" t="str">
        <f>IFERROR(IF(OR(#REF!="Outreach",#REF!=""),"",#REF!),"")</f>
        <v/>
      </c>
      <c r="X102" s="7"/>
      <c r="AA102" s="7"/>
    </row>
    <row r="103" spans="4:27" s="7" customFormat="1" x14ac:dyDescent="0.25">
      <c r="D103" s="44">
        <f t="shared" si="4"/>
        <v>199</v>
      </c>
      <c r="F103" s="4" t="str">
        <f t="shared" si="6"/>
        <v xml:space="preserve"> , </v>
      </c>
      <c r="I103" s="46">
        <f t="shared" ca="1" si="8"/>
        <v>45134</v>
      </c>
      <c r="K103" s="35">
        <f t="shared" ca="1" si="5"/>
        <v>123</v>
      </c>
      <c r="P103" s="40" t="str">
        <f>IFERROR(IF(OR(#REF!="Outreach",#REF!=""),"",#REF!),"")</f>
        <v/>
      </c>
    </row>
    <row r="104" spans="4:27" s="4" customFormat="1" x14ac:dyDescent="0.25">
      <c r="D104" s="44">
        <f t="shared" si="4"/>
        <v>199</v>
      </c>
      <c r="F104" s="4" t="str">
        <f t="shared" si="6"/>
        <v xml:space="preserve"> , </v>
      </c>
      <c r="I104" s="6">
        <f t="shared" ca="1" si="8"/>
        <v>45134</v>
      </c>
      <c r="K104" s="35">
        <f t="shared" ca="1" si="5"/>
        <v>123</v>
      </c>
      <c r="P104" s="40" t="str">
        <f>IFERROR(IF(OR(#REF!="Outreach",#REF!=""),"",#REF!),"")</f>
        <v/>
      </c>
      <c r="X104" s="7"/>
      <c r="AA104" s="7"/>
    </row>
    <row r="105" spans="4:27" s="7" customFormat="1" x14ac:dyDescent="0.25">
      <c r="D105" s="44">
        <f t="shared" si="4"/>
        <v>199</v>
      </c>
      <c r="F105" s="4" t="str">
        <f t="shared" si="6"/>
        <v xml:space="preserve"> , </v>
      </c>
      <c r="I105" s="46">
        <f t="shared" ca="1" si="8"/>
        <v>45134</v>
      </c>
      <c r="K105" s="35">
        <f t="shared" ca="1" si="5"/>
        <v>123</v>
      </c>
      <c r="P105" s="40" t="str">
        <f>IFERROR(IF(OR(#REF!="Outreach",#REF!=""),"",#REF!),"")</f>
        <v/>
      </c>
    </row>
    <row r="106" spans="4:27" s="4" customFormat="1" x14ac:dyDescent="0.25">
      <c r="D106" s="44">
        <f t="shared" si="4"/>
        <v>199</v>
      </c>
      <c r="F106" s="4" t="str">
        <f t="shared" si="6"/>
        <v xml:space="preserve"> , </v>
      </c>
      <c r="I106" s="6">
        <f t="shared" ca="1" si="8"/>
        <v>45134</v>
      </c>
      <c r="K106" s="35">
        <f t="shared" ca="1" si="5"/>
        <v>123</v>
      </c>
      <c r="P106" s="40" t="str">
        <f>IFERROR(IF(OR(#REF!="Outreach",#REF!=""),"",#REF!),"")</f>
        <v/>
      </c>
      <c r="X106" s="7"/>
      <c r="AA106" s="7"/>
    </row>
    <row r="107" spans="4:27" s="7" customFormat="1" x14ac:dyDescent="0.25">
      <c r="D107" s="44">
        <f t="shared" si="4"/>
        <v>199</v>
      </c>
      <c r="F107" s="4" t="str">
        <f t="shared" si="6"/>
        <v xml:space="preserve"> , </v>
      </c>
      <c r="I107" s="46">
        <f t="shared" ca="1" si="8"/>
        <v>45134</v>
      </c>
      <c r="K107" s="35">
        <f t="shared" ca="1" si="5"/>
        <v>123</v>
      </c>
      <c r="P107" s="40" t="str">
        <f>IFERROR(IF(OR(#REF!="Outreach",#REF!=""),"",#REF!),"")</f>
        <v/>
      </c>
    </row>
    <row r="108" spans="4:27" s="4" customFormat="1" x14ac:dyDescent="0.25">
      <c r="D108" s="44">
        <f t="shared" si="4"/>
        <v>199</v>
      </c>
      <c r="F108" s="4" t="str">
        <f t="shared" si="6"/>
        <v xml:space="preserve"> , </v>
      </c>
      <c r="I108" s="6">
        <f t="shared" ca="1" si="8"/>
        <v>45134</v>
      </c>
      <c r="K108" s="35">
        <f t="shared" ca="1" si="5"/>
        <v>123</v>
      </c>
      <c r="P108" s="40" t="str">
        <f>IFERROR(IF(OR(#REF!="Outreach",#REF!=""),"",#REF!),"")</f>
        <v/>
      </c>
      <c r="X108" s="7"/>
      <c r="AA108" s="7"/>
    </row>
    <row r="109" spans="4:27" s="7" customFormat="1" x14ac:dyDescent="0.25">
      <c r="D109" s="44">
        <f t="shared" si="4"/>
        <v>199</v>
      </c>
      <c r="F109" s="4" t="str">
        <f t="shared" si="6"/>
        <v xml:space="preserve"> , </v>
      </c>
      <c r="I109" s="46">
        <f t="shared" ca="1" si="8"/>
        <v>45134</v>
      </c>
      <c r="K109" s="35">
        <f t="shared" ca="1" si="5"/>
        <v>123</v>
      </c>
      <c r="P109" s="40" t="str">
        <f>IFERROR(IF(OR(#REF!="Outreach",#REF!=""),"",#REF!),"")</f>
        <v/>
      </c>
    </row>
    <row r="110" spans="4:27" s="4" customFormat="1" x14ac:dyDescent="0.25">
      <c r="D110" s="44">
        <f t="shared" si="4"/>
        <v>199</v>
      </c>
      <c r="F110" s="4" t="str">
        <f t="shared" si="6"/>
        <v xml:space="preserve"> , </v>
      </c>
      <c r="I110" s="6">
        <f t="shared" ca="1" si="8"/>
        <v>45134</v>
      </c>
      <c r="K110" s="35">
        <f t="shared" ca="1" si="5"/>
        <v>123</v>
      </c>
      <c r="P110" s="40" t="str">
        <f>IFERROR(IF(OR(#REF!="Outreach",#REF!=""),"",#REF!),"")</f>
        <v/>
      </c>
      <c r="X110" s="7"/>
      <c r="AA110" s="7"/>
    </row>
    <row r="111" spans="4:27" s="7" customFormat="1" x14ac:dyDescent="0.25">
      <c r="D111" s="44">
        <f t="shared" si="4"/>
        <v>199</v>
      </c>
      <c r="F111" s="4" t="str">
        <f t="shared" si="6"/>
        <v xml:space="preserve"> , </v>
      </c>
      <c r="I111" s="46">
        <f t="shared" ca="1" si="8"/>
        <v>45134</v>
      </c>
      <c r="K111" s="35">
        <f t="shared" ca="1" si="5"/>
        <v>123</v>
      </c>
      <c r="P111" s="40" t="str">
        <f>IFERROR(IF(OR(#REF!="Outreach",#REF!=""),"",#REF!),"")</f>
        <v/>
      </c>
    </row>
    <row r="112" spans="4:27" s="4" customFormat="1" x14ac:dyDescent="0.25">
      <c r="D112" s="44">
        <f t="shared" si="4"/>
        <v>199</v>
      </c>
      <c r="F112" s="4" t="str">
        <f t="shared" si="6"/>
        <v xml:space="preserve"> , </v>
      </c>
      <c r="I112" s="6">
        <f t="shared" ca="1" si="8"/>
        <v>45134</v>
      </c>
      <c r="K112" s="35">
        <f t="shared" ca="1" si="5"/>
        <v>123</v>
      </c>
      <c r="P112" s="40" t="str">
        <f>IFERROR(IF(OR(#REF!="Outreach",#REF!=""),"",#REF!),"")</f>
        <v/>
      </c>
      <c r="X112" s="7"/>
      <c r="AA112" s="7"/>
    </row>
    <row r="113" spans="4:27" s="7" customFormat="1" x14ac:dyDescent="0.25">
      <c r="D113" s="44">
        <f t="shared" si="4"/>
        <v>199</v>
      </c>
      <c r="F113" s="4" t="str">
        <f t="shared" si="6"/>
        <v xml:space="preserve"> , </v>
      </c>
      <c r="I113" s="46">
        <f t="shared" ca="1" si="8"/>
        <v>45134</v>
      </c>
      <c r="K113" s="35">
        <f t="shared" ca="1" si="5"/>
        <v>123</v>
      </c>
      <c r="P113" s="40" t="str">
        <f>IFERROR(IF(OR(#REF!="Outreach",#REF!=""),"",#REF!),"")</f>
        <v/>
      </c>
    </row>
    <row r="114" spans="4:27" s="4" customFormat="1" x14ac:dyDescent="0.25">
      <c r="D114" s="44">
        <f t="shared" si="4"/>
        <v>199</v>
      </c>
      <c r="F114" s="4" t="str">
        <f t="shared" si="6"/>
        <v xml:space="preserve"> , </v>
      </c>
      <c r="I114" s="6">
        <f t="shared" ca="1" si="8"/>
        <v>45134</v>
      </c>
      <c r="K114" s="35">
        <f t="shared" ca="1" si="5"/>
        <v>123</v>
      </c>
      <c r="P114" s="40" t="str">
        <f>IFERROR(IF(OR(#REF!="Outreach",#REF!=""),"",#REF!),"")</f>
        <v/>
      </c>
      <c r="X114" s="7"/>
      <c r="AA114" s="7"/>
    </row>
    <row r="115" spans="4:27" s="7" customFormat="1" x14ac:dyDescent="0.25">
      <c r="D115" s="44">
        <f t="shared" si="4"/>
        <v>199</v>
      </c>
      <c r="F115" s="4" t="str">
        <f t="shared" si="6"/>
        <v xml:space="preserve"> , </v>
      </c>
      <c r="I115" s="46">
        <f t="shared" ca="1" si="8"/>
        <v>45134</v>
      </c>
      <c r="K115" s="35">
        <f t="shared" ca="1" si="5"/>
        <v>123</v>
      </c>
      <c r="P115" s="40" t="str">
        <f>IFERROR(IF(OR(#REF!="Outreach",#REF!=""),"",#REF!),"")</f>
        <v/>
      </c>
    </row>
    <row r="116" spans="4:27" s="4" customFormat="1" x14ac:dyDescent="0.25">
      <c r="D116" s="44">
        <f t="shared" si="4"/>
        <v>199</v>
      </c>
      <c r="F116" s="4" t="str">
        <f t="shared" si="6"/>
        <v xml:space="preserve"> , </v>
      </c>
      <c r="I116" s="6">
        <f t="shared" ca="1" si="8"/>
        <v>45134</v>
      </c>
      <c r="K116" s="35">
        <f t="shared" ca="1" si="5"/>
        <v>123</v>
      </c>
      <c r="P116" s="40" t="str">
        <f>IFERROR(IF(OR(#REF!="Outreach",#REF!=""),"",#REF!),"")</f>
        <v/>
      </c>
      <c r="X116" s="7"/>
      <c r="AA116" s="7"/>
    </row>
    <row r="117" spans="4:27" s="7" customFormat="1" x14ac:dyDescent="0.25">
      <c r="D117" s="44">
        <f t="shared" si="4"/>
        <v>199</v>
      </c>
      <c r="F117" s="4" t="str">
        <f t="shared" si="6"/>
        <v xml:space="preserve"> , </v>
      </c>
      <c r="I117" s="46">
        <f t="shared" ca="1" si="8"/>
        <v>45134</v>
      </c>
      <c r="K117" s="35">
        <f t="shared" ca="1" si="5"/>
        <v>123</v>
      </c>
      <c r="P117" s="40" t="str">
        <f>IFERROR(IF(OR(#REF!="Outreach",#REF!=""),"",#REF!),"")</f>
        <v/>
      </c>
    </row>
    <row r="118" spans="4:27" s="4" customFormat="1" x14ac:dyDescent="0.25">
      <c r="D118" s="44">
        <f t="shared" si="4"/>
        <v>199</v>
      </c>
      <c r="F118" s="4" t="str">
        <f t="shared" si="6"/>
        <v xml:space="preserve"> , </v>
      </c>
      <c r="I118" s="6">
        <f t="shared" ca="1" si="8"/>
        <v>45134</v>
      </c>
      <c r="K118" s="35">
        <f t="shared" ca="1" si="5"/>
        <v>123</v>
      </c>
      <c r="P118" s="40" t="str">
        <f>IFERROR(IF(OR(#REF!="Outreach",#REF!=""),"",#REF!),"")</f>
        <v/>
      </c>
      <c r="X118" s="7"/>
      <c r="AA118" s="7"/>
    </row>
    <row r="119" spans="4:27" s="7" customFormat="1" x14ac:dyDescent="0.25">
      <c r="D119" s="44">
        <f t="shared" si="4"/>
        <v>199</v>
      </c>
      <c r="F119" s="4" t="str">
        <f t="shared" si="6"/>
        <v xml:space="preserve"> , </v>
      </c>
      <c r="I119" s="46">
        <f t="shared" ca="1" si="8"/>
        <v>45134</v>
      </c>
      <c r="K119" s="35">
        <f t="shared" ca="1" si="5"/>
        <v>123</v>
      </c>
      <c r="P119" s="40" t="str">
        <f>IFERROR(IF(OR(#REF!="Outreach",#REF!=""),"",#REF!),"")</f>
        <v/>
      </c>
    </row>
    <row r="120" spans="4:27" s="4" customFormat="1" x14ac:dyDescent="0.25">
      <c r="D120" s="44">
        <f t="shared" si="4"/>
        <v>199</v>
      </c>
      <c r="F120" s="4" t="str">
        <f t="shared" si="6"/>
        <v xml:space="preserve"> , </v>
      </c>
      <c r="I120" s="6">
        <f t="shared" ca="1" si="8"/>
        <v>45134</v>
      </c>
      <c r="K120" s="35">
        <f t="shared" ca="1" si="5"/>
        <v>123</v>
      </c>
      <c r="P120" s="40" t="str">
        <f>IFERROR(IF(OR(#REF!="Outreach",#REF!=""),"",#REF!),"")</f>
        <v/>
      </c>
      <c r="X120" s="7"/>
      <c r="AA120" s="7"/>
    </row>
    <row r="121" spans="4:27" s="7" customFormat="1" x14ac:dyDescent="0.25">
      <c r="D121" s="44">
        <f t="shared" si="4"/>
        <v>199</v>
      </c>
      <c r="F121" s="4" t="str">
        <f t="shared" si="6"/>
        <v xml:space="preserve"> , </v>
      </c>
      <c r="I121" s="46">
        <f t="shared" ca="1" si="8"/>
        <v>45134</v>
      </c>
      <c r="K121" s="35">
        <f t="shared" ca="1" si="5"/>
        <v>123</v>
      </c>
      <c r="P121" s="40" t="str">
        <f>IFERROR(IF(OR(#REF!="Outreach",#REF!=""),"",#REF!),"")</f>
        <v/>
      </c>
    </row>
    <row r="122" spans="4:27" s="4" customFormat="1" x14ac:dyDescent="0.25">
      <c r="D122" s="44">
        <f t="shared" si="4"/>
        <v>199</v>
      </c>
      <c r="F122" s="4" t="str">
        <f t="shared" si="6"/>
        <v xml:space="preserve"> , </v>
      </c>
      <c r="I122" s="6">
        <f t="shared" ca="1" si="8"/>
        <v>45134</v>
      </c>
      <c r="K122" s="35">
        <f t="shared" ca="1" si="5"/>
        <v>123</v>
      </c>
      <c r="P122" s="40" t="str">
        <f>IFERROR(IF(OR(#REF!="Outreach",#REF!=""),"",#REF!),"")</f>
        <v/>
      </c>
      <c r="X122" s="7"/>
      <c r="AA122" s="7"/>
    </row>
    <row r="123" spans="4:27" s="7" customFormat="1" x14ac:dyDescent="0.25">
      <c r="D123" s="44">
        <f t="shared" si="4"/>
        <v>199</v>
      </c>
      <c r="F123" s="4" t="str">
        <f t="shared" si="6"/>
        <v xml:space="preserve"> , </v>
      </c>
      <c r="I123" s="46">
        <f t="shared" ca="1" si="8"/>
        <v>45134</v>
      </c>
      <c r="K123" s="35">
        <f t="shared" ca="1" si="5"/>
        <v>123</v>
      </c>
      <c r="P123" s="40" t="str">
        <f>IFERROR(IF(OR(#REF!="Outreach",#REF!=""),"",#REF!),"")</f>
        <v/>
      </c>
    </row>
    <row r="124" spans="4:27" s="4" customFormat="1" x14ac:dyDescent="0.25">
      <c r="D124" s="44">
        <f t="shared" si="4"/>
        <v>199</v>
      </c>
      <c r="F124" s="4" t="str">
        <f t="shared" si="6"/>
        <v xml:space="preserve"> , </v>
      </c>
      <c r="I124" s="6">
        <f t="shared" ca="1" si="8"/>
        <v>45134</v>
      </c>
      <c r="K124" s="35">
        <f t="shared" ca="1" si="5"/>
        <v>123</v>
      </c>
      <c r="P124" s="40" t="str">
        <f>IFERROR(IF(OR(#REF!="Outreach",#REF!=""),"",#REF!),"")</f>
        <v/>
      </c>
      <c r="X124" s="7"/>
      <c r="AA124" s="7"/>
    </row>
    <row r="125" spans="4:27" s="7" customFormat="1" x14ac:dyDescent="0.25">
      <c r="D125" s="44">
        <f t="shared" si="4"/>
        <v>199</v>
      </c>
      <c r="F125" s="4" t="str">
        <f t="shared" si="6"/>
        <v xml:space="preserve"> , </v>
      </c>
      <c r="I125" s="46">
        <f ca="1">TODAY()</f>
        <v>45134</v>
      </c>
      <c r="K125" s="35">
        <f t="shared" ca="1" si="5"/>
        <v>123</v>
      </c>
      <c r="P125" s="40" t="str">
        <f>IFERROR(IF(OR(#REF!="Outreach",#REF!=""),"",#REF!),"")</f>
        <v/>
      </c>
    </row>
    <row r="126" spans="4:27" s="4" customFormat="1" x14ac:dyDescent="0.25">
      <c r="D126" s="44">
        <f t="shared" si="4"/>
        <v>199</v>
      </c>
      <c r="F126" s="4" t="str">
        <f t="shared" si="6"/>
        <v xml:space="preserve"> , </v>
      </c>
      <c r="I126" s="6">
        <f t="shared" ca="1" si="8"/>
        <v>45134</v>
      </c>
      <c r="K126" s="35">
        <f t="shared" ca="1" si="5"/>
        <v>123</v>
      </c>
      <c r="P126" s="40" t="str">
        <f>IFERROR(IF(OR(#REF!="Outreach",#REF!=""),"",#REF!),"")</f>
        <v/>
      </c>
      <c r="X126" s="7"/>
      <c r="AA126" s="7"/>
    </row>
    <row r="127" spans="4:27" s="7" customFormat="1" x14ac:dyDescent="0.25">
      <c r="D127" s="44">
        <f t="shared" si="4"/>
        <v>199</v>
      </c>
      <c r="F127" s="4" t="str">
        <f t="shared" si="6"/>
        <v xml:space="preserve"> , </v>
      </c>
      <c r="I127" s="46">
        <f t="shared" ca="1" si="8"/>
        <v>45134</v>
      </c>
      <c r="K127" s="35">
        <f t="shared" ca="1" si="5"/>
        <v>123</v>
      </c>
      <c r="P127" s="40" t="str">
        <f>IFERROR(IF(OR(#REF!="Outreach",#REF!=""),"",#REF!),"")</f>
        <v/>
      </c>
    </row>
    <row r="128" spans="4:27" s="4" customFormat="1" x14ac:dyDescent="0.25">
      <c r="D128" s="44">
        <f t="shared" si="4"/>
        <v>199</v>
      </c>
      <c r="F128" s="4" t="str">
        <f t="shared" si="6"/>
        <v xml:space="preserve"> , </v>
      </c>
      <c r="I128" s="6">
        <f t="shared" ca="1" si="8"/>
        <v>45134</v>
      </c>
      <c r="K128" s="35">
        <f t="shared" ca="1" si="5"/>
        <v>123</v>
      </c>
      <c r="P128" s="40" t="str">
        <f>IFERROR(IF(OR(#REF!="Outreach",#REF!=""),"",#REF!),"")</f>
        <v/>
      </c>
      <c r="X128" s="7"/>
      <c r="AA128" s="7"/>
    </row>
    <row r="129" spans="4:27" s="7" customFormat="1" x14ac:dyDescent="0.25">
      <c r="D129" s="44">
        <f t="shared" si="4"/>
        <v>199</v>
      </c>
      <c r="F129" s="4" t="str">
        <f t="shared" si="6"/>
        <v xml:space="preserve"> , </v>
      </c>
      <c r="I129" s="46">
        <f t="shared" ca="1" si="8"/>
        <v>45134</v>
      </c>
      <c r="K129" s="35">
        <f t="shared" ca="1" si="5"/>
        <v>123</v>
      </c>
      <c r="P129" s="40" t="str">
        <f>IFERROR(IF(OR(#REF!="Outreach",#REF!=""),"",#REF!),"")</f>
        <v/>
      </c>
    </row>
    <row r="130" spans="4:27" s="4" customFormat="1" x14ac:dyDescent="0.25">
      <c r="D130" s="44">
        <f t="shared" ref="D130:D193" si="9">COUNTIF($F$2:$F$200,F131)</f>
        <v>199</v>
      </c>
      <c r="F130" s="4" t="str">
        <f t="shared" si="6"/>
        <v xml:space="preserve"> , </v>
      </c>
      <c r="I130" s="6">
        <f t="shared" ca="1" si="8"/>
        <v>45134</v>
      </c>
      <c r="K130" s="35">
        <f t="shared" ref="K130:K193" ca="1" si="10">DATEDIF(J130,TODAY(),"y")</f>
        <v>123</v>
      </c>
      <c r="P130" s="40" t="str">
        <f>IFERROR(IF(OR(#REF!="Outreach",#REF!=""),"",#REF!),"")</f>
        <v/>
      </c>
      <c r="X130" s="7"/>
      <c r="AA130" s="7"/>
    </row>
    <row r="131" spans="4:27" s="7" customFormat="1" x14ac:dyDescent="0.25">
      <c r="D131" s="44">
        <f t="shared" si="9"/>
        <v>199</v>
      </c>
      <c r="F131" s="4" t="str">
        <f t="shared" ref="F131:F194" si="11">CONCATENATE(G131," , ",H131)</f>
        <v xml:space="preserve"> , </v>
      </c>
      <c r="I131" s="46">
        <f ca="1">TODAY()</f>
        <v>45134</v>
      </c>
      <c r="K131" s="35">
        <f t="shared" ca="1" si="10"/>
        <v>123</v>
      </c>
      <c r="P131" s="40" t="str">
        <f>IFERROR(IF(OR(#REF!="Outreach",#REF!=""),"",#REF!),"")</f>
        <v/>
      </c>
    </row>
    <row r="132" spans="4:27" s="4" customFormat="1" x14ac:dyDescent="0.25">
      <c r="D132" s="44">
        <f t="shared" si="9"/>
        <v>199</v>
      </c>
      <c r="F132" s="4" t="str">
        <f t="shared" si="11"/>
        <v xml:space="preserve"> , </v>
      </c>
      <c r="I132" s="6">
        <f t="shared" ref="I132:I174" ca="1" si="12">TODAY()</f>
        <v>45134</v>
      </c>
      <c r="K132" s="35">
        <f t="shared" ca="1" si="10"/>
        <v>123</v>
      </c>
      <c r="P132" s="40" t="str">
        <f>IFERROR(IF(OR(#REF!="Outreach",#REF!=""),"",#REF!),"")</f>
        <v/>
      </c>
      <c r="X132" s="7"/>
      <c r="AA132" s="7"/>
    </row>
    <row r="133" spans="4:27" s="7" customFormat="1" x14ac:dyDescent="0.25">
      <c r="D133" s="44">
        <f t="shared" si="9"/>
        <v>199</v>
      </c>
      <c r="F133" s="4" t="str">
        <f t="shared" si="11"/>
        <v xml:space="preserve"> , </v>
      </c>
      <c r="I133" s="46">
        <f t="shared" ca="1" si="12"/>
        <v>45134</v>
      </c>
      <c r="K133" s="35">
        <f t="shared" ca="1" si="10"/>
        <v>123</v>
      </c>
      <c r="P133" s="40" t="str">
        <f>IFERROR(IF(OR(#REF!="Outreach",#REF!=""),"",#REF!),"")</f>
        <v/>
      </c>
    </row>
    <row r="134" spans="4:27" s="4" customFormat="1" x14ac:dyDescent="0.25">
      <c r="D134" s="44">
        <f t="shared" si="9"/>
        <v>199</v>
      </c>
      <c r="F134" s="4" t="str">
        <f t="shared" si="11"/>
        <v xml:space="preserve"> , </v>
      </c>
      <c r="I134" s="6">
        <f t="shared" ca="1" si="12"/>
        <v>45134</v>
      </c>
      <c r="K134" s="35">
        <f t="shared" ca="1" si="10"/>
        <v>123</v>
      </c>
      <c r="P134" s="40" t="str">
        <f>IFERROR(IF(OR(#REF!="Outreach",#REF!=""),"",#REF!),"")</f>
        <v/>
      </c>
      <c r="X134" s="7"/>
      <c r="AA134" s="7"/>
    </row>
    <row r="135" spans="4:27" s="7" customFormat="1" x14ac:dyDescent="0.25">
      <c r="D135" s="44">
        <f t="shared" si="9"/>
        <v>199</v>
      </c>
      <c r="F135" s="4" t="str">
        <f t="shared" si="11"/>
        <v xml:space="preserve"> , </v>
      </c>
      <c r="I135" s="46">
        <f t="shared" ca="1" si="12"/>
        <v>45134</v>
      </c>
      <c r="K135" s="35">
        <f t="shared" ca="1" si="10"/>
        <v>123</v>
      </c>
      <c r="P135" s="40" t="str">
        <f>IFERROR(IF(OR(#REF!="Outreach",#REF!=""),"",#REF!),"")</f>
        <v/>
      </c>
    </row>
    <row r="136" spans="4:27" s="4" customFormat="1" x14ac:dyDescent="0.25">
      <c r="D136" s="44">
        <f t="shared" si="9"/>
        <v>199</v>
      </c>
      <c r="F136" s="4" t="str">
        <f t="shared" si="11"/>
        <v xml:space="preserve"> , </v>
      </c>
      <c r="I136" s="6">
        <f t="shared" ca="1" si="12"/>
        <v>45134</v>
      </c>
      <c r="K136" s="35">
        <f t="shared" ca="1" si="10"/>
        <v>123</v>
      </c>
      <c r="P136" s="40" t="str">
        <f>IFERROR(IF(OR(#REF!="Outreach",#REF!=""),"",#REF!),"")</f>
        <v/>
      </c>
      <c r="X136" s="7"/>
      <c r="AA136" s="7"/>
    </row>
    <row r="137" spans="4:27" s="7" customFormat="1" x14ac:dyDescent="0.25">
      <c r="D137" s="44">
        <f t="shared" si="9"/>
        <v>199</v>
      </c>
      <c r="F137" s="4" t="str">
        <f t="shared" si="11"/>
        <v xml:space="preserve"> , </v>
      </c>
      <c r="I137" s="46">
        <f t="shared" ca="1" si="12"/>
        <v>45134</v>
      </c>
      <c r="K137" s="35">
        <f t="shared" ca="1" si="10"/>
        <v>123</v>
      </c>
      <c r="P137" s="40" t="str">
        <f>IFERROR(IF(OR(#REF!="Outreach",#REF!=""),"",#REF!),"")</f>
        <v/>
      </c>
    </row>
    <row r="138" spans="4:27" s="4" customFormat="1" x14ac:dyDescent="0.25">
      <c r="D138" s="44">
        <f t="shared" si="9"/>
        <v>199</v>
      </c>
      <c r="F138" s="4" t="str">
        <f t="shared" si="11"/>
        <v xml:space="preserve"> , </v>
      </c>
      <c r="I138" s="6">
        <f t="shared" ca="1" si="12"/>
        <v>45134</v>
      </c>
      <c r="K138" s="35">
        <f t="shared" ca="1" si="10"/>
        <v>123</v>
      </c>
      <c r="P138" s="40" t="str">
        <f>IFERROR(IF(OR(#REF!="Outreach",#REF!=""),"",#REF!),"")</f>
        <v/>
      </c>
      <c r="X138" s="7"/>
      <c r="AA138" s="7"/>
    </row>
    <row r="139" spans="4:27" s="7" customFormat="1" x14ac:dyDescent="0.25">
      <c r="D139" s="44">
        <f t="shared" si="9"/>
        <v>199</v>
      </c>
      <c r="F139" s="4" t="str">
        <f t="shared" si="11"/>
        <v xml:space="preserve"> , </v>
      </c>
      <c r="I139" s="46">
        <f t="shared" ca="1" si="12"/>
        <v>45134</v>
      </c>
      <c r="K139" s="35">
        <f t="shared" ca="1" si="10"/>
        <v>123</v>
      </c>
      <c r="P139" s="40" t="str">
        <f>IFERROR(IF(OR(#REF!="Outreach",#REF!=""),"",#REF!),"")</f>
        <v/>
      </c>
    </row>
    <row r="140" spans="4:27" s="4" customFormat="1" x14ac:dyDescent="0.25">
      <c r="D140" s="44">
        <f t="shared" si="9"/>
        <v>199</v>
      </c>
      <c r="F140" s="4" t="str">
        <f t="shared" si="11"/>
        <v xml:space="preserve"> , </v>
      </c>
      <c r="I140" s="6">
        <f t="shared" ca="1" si="12"/>
        <v>45134</v>
      </c>
      <c r="K140" s="35">
        <f t="shared" ca="1" si="10"/>
        <v>123</v>
      </c>
      <c r="P140" s="40" t="str">
        <f>IFERROR(IF(OR(#REF!="Outreach",#REF!=""),"",#REF!),"")</f>
        <v/>
      </c>
      <c r="X140" s="7"/>
      <c r="AA140" s="7"/>
    </row>
    <row r="141" spans="4:27" s="7" customFormat="1" x14ac:dyDescent="0.25">
      <c r="D141" s="44">
        <f t="shared" si="9"/>
        <v>199</v>
      </c>
      <c r="F141" s="4" t="str">
        <f t="shared" si="11"/>
        <v xml:space="preserve"> , </v>
      </c>
      <c r="I141" s="46">
        <f t="shared" ca="1" si="12"/>
        <v>45134</v>
      </c>
      <c r="K141" s="35">
        <f t="shared" ca="1" si="10"/>
        <v>123</v>
      </c>
      <c r="P141" s="40" t="str">
        <f>IFERROR(IF(OR(#REF!="Outreach",#REF!=""),"",#REF!),"")</f>
        <v/>
      </c>
    </row>
    <row r="142" spans="4:27" s="4" customFormat="1" x14ac:dyDescent="0.25">
      <c r="D142" s="44">
        <f t="shared" si="9"/>
        <v>199</v>
      </c>
      <c r="F142" s="4" t="str">
        <f t="shared" si="11"/>
        <v xml:space="preserve"> , </v>
      </c>
      <c r="I142" s="6">
        <f t="shared" ca="1" si="12"/>
        <v>45134</v>
      </c>
      <c r="K142" s="35">
        <f t="shared" ca="1" si="10"/>
        <v>123</v>
      </c>
      <c r="P142" s="40" t="str">
        <f>IFERROR(IF(OR(#REF!="Outreach",#REF!=""),"",#REF!),"")</f>
        <v/>
      </c>
      <c r="X142" s="7"/>
      <c r="AA142" s="7"/>
    </row>
    <row r="143" spans="4:27" s="7" customFormat="1" x14ac:dyDescent="0.25">
      <c r="D143" s="44">
        <f t="shared" si="9"/>
        <v>199</v>
      </c>
      <c r="F143" s="4" t="str">
        <f t="shared" si="11"/>
        <v xml:space="preserve"> , </v>
      </c>
      <c r="I143" s="46">
        <f t="shared" ca="1" si="12"/>
        <v>45134</v>
      </c>
      <c r="K143" s="35">
        <f t="shared" ca="1" si="10"/>
        <v>123</v>
      </c>
      <c r="P143" s="40" t="str">
        <f>IFERROR(IF(OR(#REF!="Outreach",#REF!=""),"",#REF!),"")</f>
        <v/>
      </c>
    </row>
    <row r="144" spans="4:27" s="4" customFormat="1" x14ac:dyDescent="0.25">
      <c r="D144" s="44">
        <f t="shared" si="9"/>
        <v>199</v>
      </c>
      <c r="F144" s="4" t="str">
        <f t="shared" si="11"/>
        <v xml:space="preserve"> , </v>
      </c>
      <c r="I144" s="6">
        <f t="shared" ca="1" si="12"/>
        <v>45134</v>
      </c>
      <c r="K144" s="35">
        <f t="shared" ca="1" si="10"/>
        <v>123</v>
      </c>
      <c r="P144" s="40" t="str">
        <f>IFERROR(IF(OR(#REF!="Outreach",#REF!=""),"",#REF!),"")</f>
        <v/>
      </c>
      <c r="X144" s="7"/>
      <c r="AA144" s="7"/>
    </row>
    <row r="145" spans="4:27" s="7" customFormat="1" x14ac:dyDescent="0.25">
      <c r="D145" s="44">
        <f t="shared" si="9"/>
        <v>199</v>
      </c>
      <c r="F145" s="4" t="str">
        <f t="shared" si="11"/>
        <v xml:space="preserve"> , </v>
      </c>
      <c r="I145" s="46">
        <f t="shared" ca="1" si="12"/>
        <v>45134</v>
      </c>
      <c r="K145" s="35">
        <f t="shared" ca="1" si="10"/>
        <v>123</v>
      </c>
      <c r="P145" s="40" t="str">
        <f>IFERROR(IF(OR(#REF!="Outreach",#REF!=""),"",#REF!),"")</f>
        <v/>
      </c>
    </row>
    <row r="146" spans="4:27" s="4" customFormat="1" x14ac:dyDescent="0.25">
      <c r="D146" s="44">
        <f t="shared" si="9"/>
        <v>199</v>
      </c>
      <c r="F146" s="4" t="str">
        <f t="shared" si="11"/>
        <v xml:space="preserve"> , </v>
      </c>
      <c r="I146" s="6">
        <f t="shared" ca="1" si="12"/>
        <v>45134</v>
      </c>
      <c r="K146" s="35">
        <f t="shared" ca="1" si="10"/>
        <v>123</v>
      </c>
      <c r="P146" s="40" t="str">
        <f>IFERROR(IF(OR(#REF!="Outreach",#REF!=""),"",#REF!),"")</f>
        <v/>
      </c>
      <c r="X146" s="7"/>
      <c r="AA146" s="7"/>
    </row>
    <row r="147" spans="4:27" s="7" customFormat="1" x14ac:dyDescent="0.25">
      <c r="D147" s="44">
        <f t="shared" si="9"/>
        <v>199</v>
      </c>
      <c r="F147" s="4" t="str">
        <f t="shared" si="11"/>
        <v xml:space="preserve"> , </v>
      </c>
      <c r="I147" s="46">
        <f t="shared" ca="1" si="12"/>
        <v>45134</v>
      </c>
      <c r="K147" s="35">
        <f t="shared" ca="1" si="10"/>
        <v>123</v>
      </c>
      <c r="P147" s="40" t="str">
        <f>IFERROR(IF(OR(#REF!="Outreach",#REF!=""),"",#REF!),"")</f>
        <v/>
      </c>
    </row>
    <row r="148" spans="4:27" s="4" customFormat="1" x14ac:dyDescent="0.25">
      <c r="D148" s="44">
        <f t="shared" si="9"/>
        <v>199</v>
      </c>
      <c r="F148" s="4" t="str">
        <f t="shared" si="11"/>
        <v xml:space="preserve"> , </v>
      </c>
      <c r="I148" s="6">
        <f t="shared" ca="1" si="12"/>
        <v>45134</v>
      </c>
      <c r="K148" s="35">
        <f t="shared" ca="1" si="10"/>
        <v>123</v>
      </c>
      <c r="P148" s="40" t="str">
        <f>IFERROR(IF(OR(#REF!="Outreach",#REF!=""),"",#REF!),"")</f>
        <v/>
      </c>
      <c r="X148" s="7"/>
      <c r="AA148" s="7"/>
    </row>
    <row r="149" spans="4:27" s="7" customFormat="1" x14ac:dyDescent="0.25">
      <c r="D149" s="44">
        <f t="shared" si="9"/>
        <v>199</v>
      </c>
      <c r="F149" s="4" t="str">
        <f t="shared" si="11"/>
        <v xml:space="preserve"> , </v>
      </c>
      <c r="I149" s="46">
        <f t="shared" ca="1" si="12"/>
        <v>45134</v>
      </c>
      <c r="K149" s="35">
        <f t="shared" ca="1" si="10"/>
        <v>123</v>
      </c>
      <c r="P149" s="40" t="str">
        <f>IFERROR(IF(OR(#REF!="Outreach",#REF!=""),"",#REF!),"")</f>
        <v/>
      </c>
    </row>
    <row r="150" spans="4:27" s="4" customFormat="1" x14ac:dyDescent="0.25">
      <c r="D150" s="44">
        <f t="shared" si="9"/>
        <v>199</v>
      </c>
      <c r="F150" s="4" t="str">
        <f t="shared" si="11"/>
        <v xml:space="preserve"> , </v>
      </c>
      <c r="I150" s="6">
        <f t="shared" ca="1" si="12"/>
        <v>45134</v>
      </c>
      <c r="K150" s="35">
        <f t="shared" ca="1" si="10"/>
        <v>123</v>
      </c>
      <c r="P150" s="40" t="str">
        <f>IFERROR(IF(OR(#REF!="Outreach",#REF!=""),"",#REF!),"")</f>
        <v/>
      </c>
      <c r="X150" s="7"/>
      <c r="AA150" s="7"/>
    </row>
    <row r="151" spans="4:27" s="7" customFormat="1" x14ac:dyDescent="0.25">
      <c r="D151" s="44">
        <f t="shared" si="9"/>
        <v>199</v>
      </c>
      <c r="F151" s="4" t="str">
        <f t="shared" si="11"/>
        <v xml:space="preserve"> , </v>
      </c>
      <c r="I151" s="46">
        <f t="shared" ca="1" si="12"/>
        <v>45134</v>
      </c>
      <c r="K151" s="35">
        <f t="shared" ca="1" si="10"/>
        <v>123</v>
      </c>
      <c r="P151" s="40" t="str">
        <f>IFERROR(IF(OR(#REF!="Outreach",#REF!=""),"",#REF!),"")</f>
        <v/>
      </c>
    </row>
    <row r="152" spans="4:27" s="4" customFormat="1" x14ac:dyDescent="0.25">
      <c r="D152" s="44">
        <f t="shared" si="9"/>
        <v>199</v>
      </c>
      <c r="F152" s="4" t="str">
        <f t="shared" si="11"/>
        <v xml:space="preserve"> , </v>
      </c>
      <c r="I152" s="6">
        <f t="shared" ca="1" si="12"/>
        <v>45134</v>
      </c>
      <c r="K152" s="35">
        <f t="shared" ca="1" si="10"/>
        <v>123</v>
      </c>
      <c r="P152" s="40" t="str">
        <f>IFERROR(IF(OR(#REF!="Outreach",#REF!=""),"",#REF!),"")</f>
        <v/>
      </c>
      <c r="X152" s="7"/>
      <c r="AA152" s="7"/>
    </row>
    <row r="153" spans="4:27" s="7" customFormat="1" x14ac:dyDescent="0.25">
      <c r="D153" s="44">
        <f t="shared" si="9"/>
        <v>199</v>
      </c>
      <c r="F153" s="4" t="str">
        <f t="shared" si="11"/>
        <v xml:space="preserve"> , </v>
      </c>
      <c r="I153" s="46">
        <f t="shared" ca="1" si="12"/>
        <v>45134</v>
      </c>
      <c r="K153" s="35">
        <f t="shared" ca="1" si="10"/>
        <v>123</v>
      </c>
      <c r="P153" s="40" t="str">
        <f>IFERROR(IF(OR(#REF!="Outreach",#REF!=""),"",#REF!),"")</f>
        <v/>
      </c>
    </row>
    <row r="154" spans="4:27" s="4" customFormat="1" x14ac:dyDescent="0.25">
      <c r="D154" s="44">
        <f t="shared" si="9"/>
        <v>199</v>
      </c>
      <c r="F154" s="4" t="str">
        <f t="shared" si="11"/>
        <v xml:space="preserve"> , </v>
      </c>
      <c r="I154" s="6">
        <f t="shared" ca="1" si="12"/>
        <v>45134</v>
      </c>
      <c r="K154" s="35">
        <f t="shared" ca="1" si="10"/>
        <v>123</v>
      </c>
      <c r="P154" s="40" t="str">
        <f>IFERROR(IF(OR(#REF!="Outreach",#REF!=""),"",#REF!),"")</f>
        <v/>
      </c>
      <c r="X154" s="7"/>
      <c r="AA154" s="7"/>
    </row>
    <row r="155" spans="4:27" s="7" customFormat="1" x14ac:dyDescent="0.25">
      <c r="D155" s="44">
        <f t="shared" si="9"/>
        <v>199</v>
      </c>
      <c r="F155" s="4" t="str">
        <f t="shared" si="11"/>
        <v xml:space="preserve"> , </v>
      </c>
      <c r="I155" s="46">
        <f t="shared" ca="1" si="12"/>
        <v>45134</v>
      </c>
      <c r="K155" s="35">
        <f t="shared" ca="1" si="10"/>
        <v>123</v>
      </c>
      <c r="P155" s="40" t="str">
        <f>IFERROR(IF(OR(#REF!="Outreach",#REF!=""),"",#REF!),"")</f>
        <v/>
      </c>
    </row>
    <row r="156" spans="4:27" s="4" customFormat="1" x14ac:dyDescent="0.25">
      <c r="D156" s="44">
        <f t="shared" si="9"/>
        <v>199</v>
      </c>
      <c r="F156" s="4" t="str">
        <f t="shared" si="11"/>
        <v xml:space="preserve"> , </v>
      </c>
      <c r="I156" s="6">
        <f t="shared" ca="1" si="12"/>
        <v>45134</v>
      </c>
      <c r="K156" s="35">
        <f t="shared" ca="1" si="10"/>
        <v>123</v>
      </c>
      <c r="P156" s="40" t="str">
        <f>IFERROR(IF(OR(#REF!="Outreach",#REF!=""),"",#REF!),"")</f>
        <v/>
      </c>
      <c r="X156" s="7"/>
      <c r="AA156" s="7"/>
    </row>
    <row r="157" spans="4:27" s="7" customFormat="1" x14ac:dyDescent="0.25">
      <c r="D157" s="44">
        <f t="shared" si="9"/>
        <v>199</v>
      </c>
      <c r="F157" s="4" t="str">
        <f t="shared" si="11"/>
        <v xml:space="preserve"> , </v>
      </c>
      <c r="I157" s="46">
        <f t="shared" ca="1" si="12"/>
        <v>45134</v>
      </c>
      <c r="K157" s="35">
        <f t="shared" ca="1" si="10"/>
        <v>123</v>
      </c>
      <c r="P157" s="40" t="str">
        <f>IFERROR(IF(OR(#REF!="Outreach",#REF!=""),"",#REF!),"")</f>
        <v/>
      </c>
    </row>
    <row r="158" spans="4:27" s="4" customFormat="1" x14ac:dyDescent="0.25">
      <c r="D158" s="44">
        <f t="shared" si="9"/>
        <v>199</v>
      </c>
      <c r="F158" s="4" t="str">
        <f t="shared" si="11"/>
        <v xml:space="preserve"> , </v>
      </c>
      <c r="I158" s="6">
        <f t="shared" ca="1" si="12"/>
        <v>45134</v>
      </c>
      <c r="K158" s="35">
        <f t="shared" ca="1" si="10"/>
        <v>123</v>
      </c>
      <c r="P158" s="40" t="str">
        <f>IFERROR(IF(OR(#REF!="Outreach",#REF!=""),"",#REF!),"")</f>
        <v/>
      </c>
      <c r="X158" s="7"/>
      <c r="AA158" s="7"/>
    </row>
    <row r="159" spans="4:27" s="7" customFormat="1" x14ac:dyDescent="0.25">
      <c r="D159" s="44">
        <f t="shared" si="9"/>
        <v>199</v>
      </c>
      <c r="F159" s="4" t="str">
        <f t="shared" si="11"/>
        <v xml:space="preserve"> , </v>
      </c>
      <c r="I159" s="46">
        <f t="shared" ca="1" si="12"/>
        <v>45134</v>
      </c>
      <c r="K159" s="35">
        <f t="shared" ca="1" si="10"/>
        <v>123</v>
      </c>
      <c r="P159" s="40" t="str">
        <f>IFERROR(IF(OR(#REF!="Outreach",#REF!=""),"",#REF!),"")</f>
        <v/>
      </c>
    </row>
    <row r="160" spans="4:27" s="4" customFormat="1" x14ac:dyDescent="0.25">
      <c r="D160" s="44">
        <f t="shared" si="9"/>
        <v>199</v>
      </c>
      <c r="F160" s="4" t="str">
        <f t="shared" si="11"/>
        <v xml:space="preserve"> , </v>
      </c>
      <c r="I160" s="6">
        <f ca="1">TODAY()</f>
        <v>45134</v>
      </c>
      <c r="K160" s="35">
        <f t="shared" ca="1" si="10"/>
        <v>123</v>
      </c>
      <c r="P160" s="40" t="str">
        <f>IFERROR(IF(OR(#REF!="Outreach",#REF!=""),"",#REF!),"")</f>
        <v/>
      </c>
      <c r="X160" s="7"/>
      <c r="AA160" s="7"/>
    </row>
    <row r="161" spans="4:27" s="7" customFormat="1" x14ac:dyDescent="0.25">
      <c r="D161" s="44">
        <f t="shared" si="9"/>
        <v>199</v>
      </c>
      <c r="F161" s="4" t="str">
        <f t="shared" si="11"/>
        <v xml:space="preserve"> , </v>
      </c>
      <c r="I161" s="46">
        <f t="shared" ca="1" si="12"/>
        <v>45134</v>
      </c>
      <c r="K161" s="35">
        <f t="shared" ca="1" si="10"/>
        <v>123</v>
      </c>
      <c r="P161" s="40" t="str">
        <f>IFERROR(IF(OR(#REF!="Outreach",#REF!=""),"",#REF!),"")</f>
        <v/>
      </c>
    </row>
    <row r="162" spans="4:27" s="4" customFormat="1" x14ac:dyDescent="0.25">
      <c r="D162" s="44">
        <f t="shared" si="9"/>
        <v>199</v>
      </c>
      <c r="F162" s="4" t="str">
        <f t="shared" si="11"/>
        <v xml:space="preserve"> , </v>
      </c>
      <c r="I162" s="6">
        <f t="shared" ca="1" si="12"/>
        <v>45134</v>
      </c>
      <c r="K162" s="35">
        <f t="shared" ca="1" si="10"/>
        <v>123</v>
      </c>
      <c r="P162" s="40" t="str">
        <f>IFERROR(IF(OR(#REF!="Outreach",#REF!=""),"",#REF!),"")</f>
        <v/>
      </c>
      <c r="X162" s="7"/>
      <c r="AA162" s="7"/>
    </row>
    <row r="163" spans="4:27" s="7" customFormat="1" x14ac:dyDescent="0.25">
      <c r="D163" s="44">
        <f t="shared" si="9"/>
        <v>199</v>
      </c>
      <c r="F163" s="4" t="str">
        <f t="shared" si="11"/>
        <v xml:space="preserve"> , </v>
      </c>
      <c r="I163" s="46">
        <f t="shared" ca="1" si="12"/>
        <v>45134</v>
      </c>
      <c r="K163" s="35">
        <f t="shared" ca="1" si="10"/>
        <v>123</v>
      </c>
      <c r="P163" s="40" t="str">
        <f>IFERROR(IF(OR(#REF!="Outreach",#REF!=""),"",#REF!),"")</f>
        <v/>
      </c>
    </row>
    <row r="164" spans="4:27" s="4" customFormat="1" x14ac:dyDescent="0.25">
      <c r="D164" s="44">
        <f t="shared" si="9"/>
        <v>199</v>
      </c>
      <c r="F164" s="4" t="str">
        <f t="shared" si="11"/>
        <v xml:space="preserve"> , </v>
      </c>
      <c r="I164" s="6">
        <f t="shared" ca="1" si="12"/>
        <v>45134</v>
      </c>
      <c r="K164" s="35">
        <f t="shared" ca="1" si="10"/>
        <v>123</v>
      </c>
      <c r="P164" s="40" t="str">
        <f>IFERROR(IF(OR(#REF!="Outreach",#REF!=""),"",#REF!),"")</f>
        <v/>
      </c>
      <c r="X164" s="7"/>
      <c r="AA164" s="7"/>
    </row>
    <row r="165" spans="4:27" s="7" customFormat="1" x14ac:dyDescent="0.25">
      <c r="D165" s="44">
        <f t="shared" si="9"/>
        <v>199</v>
      </c>
      <c r="F165" s="4" t="str">
        <f t="shared" si="11"/>
        <v xml:space="preserve"> , </v>
      </c>
      <c r="I165" s="46">
        <f t="shared" ca="1" si="12"/>
        <v>45134</v>
      </c>
      <c r="K165" s="35">
        <f t="shared" ca="1" si="10"/>
        <v>123</v>
      </c>
      <c r="P165" s="40" t="str">
        <f>IFERROR(IF(OR(#REF!="Outreach",#REF!=""),"",#REF!),"")</f>
        <v/>
      </c>
    </row>
    <row r="166" spans="4:27" s="4" customFormat="1" x14ac:dyDescent="0.25">
      <c r="D166" s="44">
        <f t="shared" si="9"/>
        <v>199</v>
      </c>
      <c r="F166" s="4" t="str">
        <f t="shared" si="11"/>
        <v xml:space="preserve"> , </v>
      </c>
      <c r="I166" s="6">
        <f t="shared" ca="1" si="12"/>
        <v>45134</v>
      </c>
      <c r="K166" s="35">
        <f t="shared" ca="1" si="10"/>
        <v>123</v>
      </c>
      <c r="P166" s="40" t="str">
        <f>IFERROR(IF(OR(#REF!="Outreach",#REF!=""),"",#REF!),"")</f>
        <v/>
      </c>
      <c r="X166" s="7"/>
      <c r="AA166" s="7"/>
    </row>
    <row r="167" spans="4:27" s="7" customFormat="1" x14ac:dyDescent="0.25">
      <c r="D167" s="44">
        <f t="shared" si="9"/>
        <v>199</v>
      </c>
      <c r="F167" s="4" t="str">
        <f t="shared" si="11"/>
        <v xml:space="preserve"> , </v>
      </c>
      <c r="I167" s="46">
        <f t="shared" ca="1" si="12"/>
        <v>45134</v>
      </c>
      <c r="K167" s="35">
        <f t="shared" ca="1" si="10"/>
        <v>123</v>
      </c>
      <c r="P167" s="40" t="str">
        <f>IFERROR(IF(OR(#REF!="Outreach",#REF!=""),"",#REF!),"")</f>
        <v/>
      </c>
    </row>
    <row r="168" spans="4:27" s="4" customFormat="1" x14ac:dyDescent="0.25">
      <c r="D168" s="44">
        <f t="shared" si="9"/>
        <v>199</v>
      </c>
      <c r="F168" s="4" t="str">
        <f t="shared" si="11"/>
        <v xml:space="preserve"> , </v>
      </c>
      <c r="I168" s="6">
        <f t="shared" ca="1" si="12"/>
        <v>45134</v>
      </c>
      <c r="K168" s="35">
        <f t="shared" ca="1" si="10"/>
        <v>123</v>
      </c>
      <c r="P168" s="40" t="str">
        <f>IFERROR(IF(OR(#REF!="Outreach",#REF!=""),"",#REF!),"")</f>
        <v/>
      </c>
      <c r="X168" s="7"/>
      <c r="AA168" s="7"/>
    </row>
    <row r="169" spans="4:27" s="7" customFormat="1" x14ac:dyDescent="0.25">
      <c r="D169" s="44">
        <f t="shared" si="9"/>
        <v>199</v>
      </c>
      <c r="F169" s="4" t="str">
        <f t="shared" si="11"/>
        <v xml:space="preserve"> , </v>
      </c>
      <c r="I169" s="46">
        <f t="shared" ca="1" si="12"/>
        <v>45134</v>
      </c>
      <c r="K169" s="35">
        <f t="shared" ca="1" si="10"/>
        <v>123</v>
      </c>
      <c r="P169" s="40" t="str">
        <f>IFERROR(IF(OR(#REF!="Outreach",#REF!=""),"",#REF!),"")</f>
        <v/>
      </c>
    </row>
    <row r="170" spans="4:27" s="4" customFormat="1" x14ac:dyDescent="0.25">
      <c r="D170" s="44">
        <f t="shared" si="9"/>
        <v>199</v>
      </c>
      <c r="F170" s="4" t="str">
        <f t="shared" si="11"/>
        <v xml:space="preserve"> , </v>
      </c>
      <c r="I170" s="6">
        <f t="shared" ca="1" si="12"/>
        <v>45134</v>
      </c>
      <c r="K170" s="35">
        <f t="shared" ca="1" si="10"/>
        <v>123</v>
      </c>
      <c r="P170" s="40" t="str">
        <f>IFERROR(IF(OR(#REF!="Outreach",#REF!=""),"",#REF!),"")</f>
        <v/>
      </c>
      <c r="X170" s="7"/>
      <c r="AA170" s="7"/>
    </row>
    <row r="171" spans="4:27" s="7" customFormat="1" x14ac:dyDescent="0.25">
      <c r="D171" s="44">
        <f t="shared" si="9"/>
        <v>199</v>
      </c>
      <c r="F171" s="4" t="str">
        <f t="shared" si="11"/>
        <v xml:space="preserve"> , </v>
      </c>
      <c r="I171" s="46">
        <f t="shared" ca="1" si="12"/>
        <v>45134</v>
      </c>
      <c r="K171" s="35">
        <f t="shared" ca="1" si="10"/>
        <v>123</v>
      </c>
      <c r="P171" s="40" t="str">
        <f>IFERROR(IF(OR(#REF!="Outreach",#REF!=""),"",#REF!),"")</f>
        <v/>
      </c>
    </row>
    <row r="172" spans="4:27" s="4" customFormat="1" x14ac:dyDescent="0.25">
      <c r="D172" s="44">
        <f t="shared" si="9"/>
        <v>199</v>
      </c>
      <c r="F172" s="4" t="str">
        <f t="shared" si="11"/>
        <v xml:space="preserve"> , </v>
      </c>
      <c r="I172" s="6">
        <f t="shared" ca="1" si="12"/>
        <v>45134</v>
      </c>
      <c r="K172" s="35">
        <f t="shared" ca="1" si="10"/>
        <v>123</v>
      </c>
      <c r="P172" s="40" t="str">
        <f>IFERROR(IF(OR(#REF!="Outreach",#REF!=""),"",#REF!),"")</f>
        <v/>
      </c>
      <c r="X172" s="7"/>
      <c r="AA172" s="7"/>
    </row>
    <row r="173" spans="4:27" s="7" customFormat="1" x14ac:dyDescent="0.25">
      <c r="D173" s="44">
        <f t="shared" si="9"/>
        <v>199</v>
      </c>
      <c r="F173" s="4" t="str">
        <f t="shared" si="11"/>
        <v xml:space="preserve"> , </v>
      </c>
      <c r="I173" s="46">
        <f t="shared" ca="1" si="12"/>
        <v>45134</v>
      </c>
      <c r="K173" s="35">
        <f t="shared" ca="1" si="10"/>
        <v>123</v>
      </c>
      <c r="P173" s="40" t="str">
        <f>IFERROR(IF(OR(#REF!="Outreach",#REF!=""),"",#REF!),"")</f>
        <v/>
      </c>
    </row>
    <row r="174" spans="4:27" s="4" customFormat="1" x14ac:dyDescent="0.25">
      <c r="D174" s="44">
        <f t="shared" si="9"/>
        <v>199</v>
      </c>
      <c r="F174" s="4" t="str">
        <f t="shared" si="11"/>
        <v xml:space="preserve"> , </v>
      </c>
      <c r="I174" s="6">
        <f t="shared" ca="1" si="12"/>
        <v>45134</v>
      </c>
      <c r="K174" s="35">
        <f t="shared" ca="1" si="10"/>
        <v>123</v>
      </c>
      <c r="P174" s="40" t="str">
        <f>IFERROR(IF(OR(#REF!="Outreach",#REF!=""),"",#REF!),"")</f>
        <v/>
      </c>
      <c r="X174" s="7"/>
      <c r="AA174" s="7"/>
    </row>
    <row r="175" spans="4:27" s="7" customFormat="1" x14ac:dyDescent="0.25">
      <c r="D175" s="44">
        <f t="shared" si="9"/>
        <v>199</v>
      </c>
      <c r="F175" s="4" t="str">
        <f t="shared" si="11"/>
        <v xml:space="preserve"> , </v>
      </c>
      <c r="I175" s="46">
        <f ca="1">TODAY()</f>
        <v>45134</v>
      </c>
      <c r="K175" s="35">
        <f t="shared" ca="1" si="10"/>
        <v>123</v>
      </c>
      <c r="P175" s="40" t="str">
        <f>IFERROR(IF(OR(#REF!="Outreach",#REF!=""),"",#REF!),"")</f>
        <v/>
      </c>
    </row>
    <row r="176" spans="4:27" s="4" customFormat="1" x14ac:dyDescent="0.25">
      <c r="D176" s="44">
        <f t="shared" si="9"/>
        <v>199</v>
      </c>
      <c r="F176" s="4" t="str">
        <f t="shared" si="11"/>
        <v xml:space="preserve"> , </v>
      </c>
      <c r="I176" s="6">
        <f t="shared" ref="I176:I200" ca="1" si="13">TODAY()</f>
        <v>45134</v>
      </c>
      <c r="K176" s="35">
        <f t="shared" ca="1" si="10"/>
        <v>123</v>
      </c>
      <c r="P176" s="40" t="str">
        <f>IFERROR(IF(OR(#REF!="Outreach",#REF!=""),"",#REF!),"")</f>
        <v/>
      </c>
      <c r="X176" s="7"/>
      <c r="AA176" s="7"/>
    </row>
    <row r="177" spans="4:27" s="7" customFormat="1" x14ac:dyDescent="0.25">
      <c r="D177" s="44">
        <f t="shared" si="9"/>
        <v>199</v>
      </c>
      <c r="F177" s="4" t="str">
        <f t="shared" si="11"/>
        <v xml:space="preserve"> , </v>
      </c>
      <c r="I177" s="46">
        <f t="shared" ca="1" si="13"/>
        <v>45134</v>
      </c>
      <c r="K177" s="35">
        <f t="shared" ca="1" si="10"/>
        <v>123</v>
      </c>
      <c r="P177" s="40" t="str">
        <f>IFERROR(IF(OR(#REF!="Outreach",#REF!=""),"",#REF!),"")</f>
        <v/>
      </c>
    </row>
    <row r="178" spans="4:27" s="4" customFormat="1" x14ac:dyDescent="0.25">
      <c r="D178" s="44">
        <f t="shared" si="9"/>
        <v>199</v>
      </c>
      <c r="F178" s="4" t="str">
        <f t="shared" si="11"/>
        <v xml:space="preserve"> , </v>
      </c>
      <c r="I178" s="6">
        <f t="shared" ca="1" si="13"/>
        <v>45134</v>
      </c>
      <c r="K178" s="35">
        <f t="shared" ca="1" si="10"/>
        <v>123</v>
      </c>
      <c r="P178" s="40" t="str">
        <f>IFERROR(IF(OR(#REF!="Outreach",#REF!=""),"",#REF!),"")</f>
        <v/>
      </c>
      <c r="X178" s="7"/>
      <c r="AA178" s="7"/>
    </row>
    <row r="179" spans="4:27" s="7" customFormat="1" x14ac:dyDescent="0.25">
      <c r="D179" s="44">
        <f t="shared" si="9"/>
        <v>199</v>
      </c>
      <c r="F179" s="4" t="str">
        <f t="shared" si="11"/>
        <v xml:space="preserve"> , </v>
      </c>
      <c r="I179" s="46">
        <f t="shared" ca="1" si="13"/>
        <v>45134</v>
      </c>
      <c r="K179" s="35">
        <f t="shared" ca="1" si="10"/>
        <v>123</v>
      </c>
      <c r="P179" s="40" t="str">
        <f>IFERROR(IF(OR(#REF!="Outreach",#REF!=""),"",#REF!),"")</f>
        <v/>
      </c>
    </row>
    <row r="180" spans="4:27" s="4" customFormat="1" x14ac:dyDescent="0.25">
      <c r="D180" s="44">
        <f t="shared" si="9"/>
        <v>199</v>
      </c>
      <c r="F180" s="4" t="str">
        <f t="shared" si="11"/>
        <v xml:space="preserve"> , </v>
      </c>
      <c r="I180" s="6">
        <f t="shared" ca="1" si="13"/>
        <v>45134</v>
      </c>
      <c r="K180" s="35">
        <f t="shared" ca="1" si="10"/>
        <v>123</v>
      </c>
      <c r="P180" s="40" t="str">
        <f>IFERROR(IF(OR(#REF!="Outreach",#REF!=""),"",#REF!),"")</f>
        <v/>
      </c>
      <c r="X180" s="7"/>
      <c r="AA180" s="7"/>
    </row>
    <row r="181" spans="4:27" s="7" customFormat="1" x14ac:dyDescent="0.25">
      <c r="D181" s="44">
        <f t="shared" si="9"/>
        <v>199</v>
      </c>
      <c r="F181" s="4" t="str">
        <f t="shared" si="11"/>
        <v xml:space="preserve"> , </v>
      </c>
      <c r="I181" s="46">
        <f t="shared" ca="1" si="13"/>
        <v>45134</v>
      </c>
      <c r="K181" s="35">
        <f t="shared" ca="1" si="10"/>
        <v>123</v>
      </c>
      <c r="P181" s="40" t="str">
        <f>IFERROR(IF(OR(#REF!="Outreach",#REF!=""),"",#REF!),"")</f>
        <v/>
      </c>
    </row>
    <row r="182" spans="4:27" s="4" customFormat="1" x14ac:dyDescent="0.25">
      <c r="D182" s="44">
        <f t="shared" si="9"/>
        <v>199</v>
      </c>
      <c r="F182" s="4" t="str">
        <f t="shared" si="11"/>
        <v xml:space="preserve"> , </v>
      </c>
      <c r="I182" s="6">
        <f t="shared" ca="1" si="13"/>
        <v>45134</v>
      </c>
      <c r="K182" s="35">
        <f t="shared" ca="1" si="10"/>
        <v>123</v>
      </c>
      <c r="P182" s="40" t="str">
        <f>IFERROR(IF(OR(#REF!="Outreach",#REF!=""),"",#REF!),"")</f>
        <v/>
      </c>
      <c r="X182" s="7"/>
      <c r="AA182" s="7"/>
    </row>
    <row r="183" spans="4:27" s="7" customFormat="1" x14ac:dyDescent="0.25">
      <c r="D183" s="44">
        <f t="shared" si="9"/>
        <v>199</v>
      </c>
      <c r="F183" s="4" t="str">
        <f t="shared" si="11"/>
        <v xml:space="preserve"> , </v>
      </c>
      <c r="I183" s="46">
        <f t="shared" ca="1" si="13"/>
        <v>45134</v>
      </c>
      <c r="K183" s="35">
        <f t="shared" ca="1" si="10"/>
        <v>123</v>
      </c>
      <c r="P183" s="40" t="str">
        <f>IFERROR(IF(OR(#REF!="Outreach",#REF!=""),"",#REF!),"")</f>
        <v/>
      </c>
    </row>
    <row r="184" spans="4:27" s="4" customFormat="1" x14ac:dyDescent="0.25">
      <c r="D184" s="44">
        <f t="shared" si="9"/>
        <v>199</v>
      </c>
      <c r="F184" s="4" t="str">
        <f t="shared" si="11"/>
        <v xml:space="preserve"> , </v>
      </c>
      <c r="I184" s="6">
        <f t="shared" ca="1" si="13"/>
        <v>45134</v>
      </c>
      <c r="K184" s="35">
        <f t="shared" ca="1" si="10"/>
        <v>123</v>
      </c>
      <c r="P184" s="40" t="str">
        <f>IFERROR(IF(OR(#REF!="Outreach",#REF!=""),"",#REF!),"")</f>
        <v/>
      </c>
      <c r="X184" s="7"/>
      <c r="AA184" s="7"/>
    </row>
    <row r="185" spans="4:27" s="7" customFormat="1" x14ac:dyDescent="0.25">
      <c r="D185" s="44">
        <f t="shared" si="9"/>
        <v>199</v>
      </c>
      <c r="F185" s="4" t="str">
        <f t="shared" si="11"/>
        <v xml:space="preserve"> , </v>
      </c>
      <c r="I185" s="46">
        <f t="shared" ca="1" si="13"/>
        <v>45134</v>
      </c>
      <c r="K185" s="35">
        <f t="shared" ca="1" si="10"/>
        <v>123</v>
      </c>
      <c r="P185" s="40" t="str">
        <f>IFERROR(IF(OR(#REF!="Outreach",#REF!=""),"",#REF!),"")</f>
        <v/>
      </c>
    </row>
    <row r="186" spans="4:27" s="4" customFormat="1" x14ac:dyDescent="0.25">
      <c r="D186" s="44">
        <f t="shared" si="9"/>
        <v>199</v>
      </c>
      <c r="F186" s="4" t="str">
        <f t="shared" si="11"/>
        <v xml:space="preserve"> , </v>
      </c>
      <c r="I186" s="6">
        <f t="shared" ca="1" si="13"/>
        <v>45134</v>
      </c>
      <c r="K186" s="35">
        <f t="shared" ca="1" si="10"/>
        <v>123</v>
      </c>
      <c r="P186" s="40" t="str">
        <f>IFERROR(IF(OR(#REF!="Outreach",#REF!=""),"",#REF!),"")</f>
        <v/>
      </c>
      <c r="X186" s="7"/>
      <c r="AA186" s="7"/>
    </row>
    <row r="187" spans="4:27" s="7" customFormat="1" x14ac:dyDescent="0.25">
      <c r="D187" s="44">
        <f t="shared" si="9"/>
        <v>199</v>
      </c>
      <c r="F187" s="4" t="str">
        <f t="shared" si="11"/>
        <v xml:space="preserve"> , </v>
      </c>
      <c r="I187" s="46">
        <f t="shared" ca="1" si="13"/>
        <v>45134</v>
      </c>
      <c r="K187" s="35">
        <f t="shared" ca="1" si="10"/>
        <v>123</v>
      </c>
      <c r="P187" s="40" t="str">
        <f>IFERROR(IF(OR(#REF!="Outreach",#REF!=""),"",#REF!),"")</f>
        <v/>
      </c>
    </row>
    <row r="188" spans="4:27" s="4" customFormat="1" x14ac:dyDescent="0.25">
      <c r="D188" s="44">
        <f t="shared" si="9"/>
        <v>199</v>
      </c>
      <c r="F188" s="4" t="str">
        <f t="shared" si="11"/>
        <v xml:space="preserve"> , </v>
      </c>
      <c r="I188" s="6">
        <f t="shared" ca="1" si="13"/>
        <v>45134</v>
      </c>
      <c r="K188" s="35">
        <f t="shared" ca="1" si="10"/>
        <v>123</v>
      </c>
      <c r="P188" s="40" t="str">
        <f>IFERROR(IF(OR(#REF!="Outreach",#REF!=""),"",#REF!),"")</f>
        <v/>
      </c>
      <c r="X188" s="7"/>
      <c r="AA188" s="7"/>
    </row>
    <row r="189" spans="4:27" s="7" customFormat="1" x14ac:dyDescent="0.25">
      <c r="D189" s="44">
        <f t="shared" si="9"/>
        <v>199</v>
      </c>
      <c r="F189" s="4" t="str">
        <f t="shared" si="11"/>
        <v xml:space="preserve"> , </v>
      </c>
      <c r="I189" s="46">
        <f t="shared" ca="1" si="13"/>
        <v>45134</v>
      </c>
      <c r="K189" s="35">
        <f t="shared" ca="1" si="10"/>
        <v>123</v>
      </c>
      <c r="P189" s="40" t="str">
        <f>IFERROR(IF(OR(#REF!="Outreach",#REF!=""),"",#REF!),"")</f>
        <v/>
      </c>
    </row>
    <row r="190" spans="4:27" s="4" customFormat="1" x14ac:dyDescent="0.25">
      <c r="D190" s="44">
        <f t="shared" si="9"/>
        <v>199</v>
      </c>
      <c r="F190" s="4" t="str">
        <f t="shared" si="11"/>
        <v xml:space="preserve"> , </v>
      </c>
      <c r="I190" s="6">
        <f t="shared" ca="1" si="13"/>
        <v>45134</v>
      </c>
      <c r="K190" s="35">
        <f t="shared" ca="1" si="10"/>
        <v>123</v>
      </c>
      <c r="P190" s="40" t="str">
        <f>IFERROR(IF(OR(#REF!="Outreach",#REF!=""),"",#REF!),"")</f>
        <v/>
      </c>
      <c r="X190" s="7"/>
      <c r="AA190" s="7"/>
    </row>
    <row r="191" spans="4:27" s="7" customFormat="1" x14ac:dyDescent="0.25">
      <c r="D191" s="44">
        <f t="shared" si="9"/>
        <v>199</v>
      </c>
      <c r="F191" s="4" t="str">
        <f t="shared" si="11"/>
        <v xml:space="preserve"> , </v>
      </c>
      <c r="I191" s="46">
        <f t="shared" ca="1" si="13"/>
        <v>45134</v>
      </c>
      <c r="K191" s="35">
        <f t="shared" ca="1" si="10"/>
        <v>123</v>
      </c>
      <c r="P191" s="40" t="str">
        <f>IFERROR(IF(OR(#REF!="Outreach",#REF!=""),"",#REF!),"")</f>
        <v/>
      </c>
    </row>
    <row r="192" spans="4:27" s="4" customFormat="1" x14ac:dyDescent="0.25">
      <c r="D192" s="44">
        <f t="shared" si="9"/>
        <v>199</v>
      </c>
      <c r="F192" s="4" t="str">
        <f t="shared" si="11"/>
        <v xml:space="preserve"> , </v>
      </c>
      <c r="I192" s="6">
        <f t="shared" ca="1" si="13"/>
        <v>45134</v>
      </c>
      <c r="K192" s="35">
        <f t="shared" ca="1" si="10"/>
        <v>123</v>
      </c>
      <c r="P192" s="40" t="str">
        <f>IFERROR(IF(OR(#REF!="Outreach",#REF!=""),"",#REF!),"")</f>
        <v/>
      </c>
      <c r="X192" s="7"/>
      <c r="AA192" s="7"/>
    </row>
    <row r="193" spans="1:32" s="7" customFormat="1" x14ac:dyDescent="0.25">
      <c r="D193" s="44">
        <f t="shared" si="9"/>
        <v>199</v>
      </c>
      <c r="F193" s="4" t="str">
        <f t="shared" si="11"/>
        <v xml:space="preserve"> , </v>
      </c>
      <c r="I193" s="46">
        <f t="shared" ca="1" si="13"/>
        <v>45134</v>
      </c>
      <c r="K193" s="35">
        <f t="shared" ca="1" si="10"/>
        <v>123</v>
      </c>
      <c r="P193" s="40" t="str">
        <f>IFERROR(IF(OR(#REF!="Outreach",#REF!=""),"",#REF!),"")</f>
        <v/>
      </c>
    </row>
    <row r="194" spans="1:32" s="4" customFormat="1" x14ac:dyDescent="0.25">
      <c r="D194" s="44">
        <f t="shared" ref="D194:D200" si="14">COUNTIF($F$2:$F$200,F195)</f>
        <v>199</v>
      </c>
      <c r="F194" s="4" t="str">
        <f t="shared" si="11"/>
        <v xml:space="preserve"> , </v>
      </c>
      <c r="I194" s="6">
        <f t="shared" ca="1" si="13"/>
        <v>45134</v>
      </c>
      <c r="K194" s="35">
        <f t="shared" ref="K194:K200" ca="1" si="15">DATEDIF(J194,TODAY(),"y")</f>
        <v>123</v>
      </c>
      <c r="P194" s="40" t="str">
        <f>IFERROR(IF(OR(#REF!="Outreach",#REF!=""),"",#REF!),"")</f>
        <v/>
      </c>
      <c r="X194" s="7"/>
      <c r="AA194" s="7"/>
    </row>
    <row r="195" spans="1:32" s="7" customFormat="1" x14ac:dyDescent="0.25">
      <c r="D195" s="44">
        <f t="shared" si="14"/>
        <v>199</v>
      </c>
      <c r="F195" s="4" t="str">
        <f t="shared" ref="F195:F200" si="16">CONCATENATE(G195," , ",H195)</f>
        <v xml:space="preserve"> , </v>
      </c>
      <c r="I195" s="46">
        <f t="shared" ca="1" si="13"/>
        <v>45134</v>
      </c>
      <c r="K195" s="35">
        <f t="shared" ca="1" si="15"/>
        <v>123</v>
      </c>
      <c r="P195" s="40" t="str">
        <f>IFERROR(IF(OR(#REF!="Outreach",#REF!=""),"",#REF!),"")</f>
        <v/>
      </c>
    </row>
    <row r="196" spans="1:32" s="4" customFormat="1" x14ac:dyDescent="0.25">
      <c r="D196" s="44">
        <f t="shared" si="14"/>
        <v>199</v>
      </c>
      <c r="F196" s="4" t="str">
        <f t="shared" si="16"/>
        <v xml:space="preserve"> , </v>
      </c>
      <c r="I196" s="6">
        <f t="shared" ca="1" si="13"/>
        <v>45134</v>
      </c>
      <c r="K196" s="35">
        <f t="shared" ca="1" si="15"/>
        <v>123</v>
      </c>
      <c r="P196" s="40" t="str">
        <f>IFERROR(IF(OR(#REF!="Outreach",#REF!=""),"",#REF!),"")</f>
        <v/>
      </c>
      <c r="X196" s="7"/>
      <c r="AA196" s="7"/>
    </row>
    <row r="197" spans="1:32" s="7" customFormat="1" x14ac:dyDescent="0.25">
      <c r="D197" s="44">
        <f t="shared" si="14"/>
        <v>199</v>
      </c>
      <c r="F197" s="4" t="str">
        <f t="shared" si="16"/>
        <v xml:space="preserve"> , </v>
      </c>
      <c r="I197" s="46">
        <f t="shared" ca="1" si="13"/>
        <v>45134</v>
      </c>
      <c r="K197" s="35">
        <f t="shared" ca="1" si="15"/>
        <v>123</v>
      </c>
      <c r="P197" s="40" t="str">
        <f>IFERROR(IF(OR(#REF!="Outreach",#REF!=""),"",#REF!),"")</f>
        <v/>
      </c>
    </row>
    <row r="198" spans="1:32" s="4" customFormat="1" x14ac:dyDescent="0.25">
      <c r="D198" s="44">
        <f t="shared" si="14"/>
        <v>199</v>
      </c>
      <c r="F198" s="4" t="str">
        <f t="shared" si="16"/>
        <v xml:space="preserve"> , </v>
      </c>
      <c r="I198" s="6">
        <f t="shared" ca="1" si="13"/>
        <v>45134</v>
      </c>
      <c r="K198" s="35">
        <f t="shared" ca="1" si="15"/>
        <v>123</v>
      </c>
      <c r="P198" s="40" t="str">
        <f>IFERROR(IF(OR(#REF!="Outreach",#REF!=""),"",#REF!),"")</f>
        <v/>
      </c>
      <c r="X198" s="7"/>
      <c r="AA198" s="7"/>
    </row>
    <row r="199" spans="1:32" s="7" customFormat="1" x14ac:dyDescent="0.25">
      <c r="D199" s="44">
        <f t="shared" si="14"/>
        <v>199</v>
      </c>
      <c r="F199" s="4" t="str">
        <f t="shared" si="16"/>
        <v xml:space="preserve"> , </v>
      </c>
      <c r="I199" s="46">
        <f t="shared" ca="1" si="13"/>
        <v>45134</v>
      </c>
      <c r="K199" s="35">
        <f t="shared" ca="1" si="15"/>
        <v>123</v>
      </c>
      <c r="P199" s="40" t="str">
        <f>IFERROR(IF(OR(#REF!="Outreach",#REF!=""),"",#REF!),"")</f>
        <v/>
      </c>
    </row>
    <row r="200" spans="1:32" s="4" customFormat="1" x14ac:dyDescent="0.25">
      <c r="D200" s="44">
        <f t="shared" si="14"/>
        <v>0</v>
      </c>
      <c r="F200" s="4" t="str">
        <f t="shared" si="16"/>
        <v xml:space="preserve"> , </v>
      </c>
      <c r="I200" s="6">
        <f t="shared" ca="1" si="13"/>
        <v>45134</v>
      </c>
      <c r="K200" s="35">
        <f t="shared" ca="1" si="15"/>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2"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CDE865D-1D87-4D3A-939B-1739D8C47D3B}">
          <x14:formula1>
            <xm:f>'Statistics &amp; Lists'!$B$145:$B$147</xm:f>
          </x14:formula1>
          <xm:sqref>AB2:AB200</xm:sqref>
        </x14:dataValidation>
        <x14:dataValidation type="list" allowBlank="1" showInputMessage="1" showErrorMessage="1" xr:uid="{7ED6C512-27CB-4B39-986E-94408418FDAE}">
          <x14:formula1>
            <xm:f>'Statistics &amp; Lists'!$B$150:$B$152</xm:f>
          </x14:formula1>
          <xm:sqref>AC2:AC200</xm:sqref>
        </x14:dataValidation>
        <x14:dataValidation type="list" allowBlank="1" showInputMessage="1" showErrorMessage="1" xr:uid="{B4398F5F-0F45-431C-AEC9-9F74C96C52EF}">
          <x14:formula1>
            <xm:f>'Statistics &amp; Lists'!$B$155:$B$157</xm:f>
          </x14:formula1>
          <xm:sqref>AD2:AD200</xm:sqref>
        </x14:dataValidation>
        <x14:dataValidation type="list" allowBlank="1" showInputMessage="1" showErrorMessage="1" xr:uid="{9FFDD8C9-FEA9-45DD-9CC1-1B53B468EA2E}">
          <x14:formula1>
            <xm:f>'Statistics &amp; Lists'!$B$160:$B$162</xm:f>
          </x14:formula1>
          <xm:sqref>AE2:AE200</xm:sqref>
        </x14:dataValidation>
        <x14:dataValidation type="list" allowBlank="1" showInputMessage="1" showErrorMessage="1" xr:uid="{EF5103F4-0666-4FEF-8010-40E94DB0975E}">
          <x14:formula1>
            <xm:f>'Statistics &amp; Lists'!$B$165:$B$167</xm:f>
          </x14:formula1>
          <xm:sqref>AF2:AF200</xm:sqref>
        </x14:dataValidation>
        <x14:dataValidation type="list" allowBlank="1" showInputMessage="1" showErrorMessage="1" xr:uid="{1D4D20DC-57CE-4A32-9B45-0F534E32EF3D}">
          <x14:formula1>
            <xm:f>'Statistics &amp; Lists'!$B$91:$B$94</xm:f>
          </x14:formula1>
          <xm:sqref>O2:O200</xm:sqref>
        </x14:dataValidation>
        <x14:dataValidation type="list" allowBlank="1" showInputMessage="1" showErrorMessage="1" xr:uid="{3158378C-473C-4CDF-B68D-E09AE1AD53D2}">
          <x14:formula1>
            <xm:f>'Statistics &amp; Lists'!$B$97:$B$99</xm:f>
          </x14:formula1>
          <xm:sqref>T2:T200</xm:sqref>
        </x14:dataValidation>
        <x14:dataValidation type="list" allowBlank="1" showInputMessage="1" showErrorMessage="1" xr:uid="{A890FAB6-45A9-4283-A7E5-661971F48646}">
          <x14:formula1>
            <xm:f>'Statistics &amp; Lists'!#REF!</xm:f>
          </x14:formula1>
          <xm:sqref>Q2:Q200</xm:sqref>
        </x14:dataValidation>
        <x14:dataValidation type="list" allowBlank="1" showInputMessage="1" showErrorMessage="1" xr:uid="{5C26B4CD-6315-4500-B656-45A1FC5C94FF}">
          <x14:formula1>
            <xm:f>'Statistics &amp; Lists'!$B$7:$B$13</xm:f>
          </x14:formula1>
          <xm:sqref>B2:B200</xm:sqref>
        </x14:dataValidation>
        <x14:dataValidation type="list" allowBlank="1" showInputMessage="1" showErrorMessage="1" xr:uid="{3FD8FE7F-43BD-4F71-B93F-CAAB4D931B86}">
          <x14:formula1>
            <xm:f>'Statistics &amp; Lists'!$B$25:$B$30</xm:f>
          </x14:formula1>
          <xm:sqref>C2:C200</xm:sqref>
        </x14:dataValidation>
        <x14:dataValidation type="list" allowBlank="1" showInputMessage="1" showErrorMessage="1" xr:uid="{6BF2C309-5D15-4758-9BF6-1E996E7E3C6C}">
          <x14:formula1>
            <xm:f>'Statistics &amp; Lists'!$B$32:$B$36</xm:f>
          </x14:formula1>
          <xm:sqref>L2:L200</xm:sqref>
        </x14:dataValidation>
        <x14:dataValidation type="list" allowBlank="1" showInputMessage="1" showErrorMessage="1" xr:uid="{0697B2D9-75EA-432E-ACED-77701726D949}">
          <x14:formula1>
            <xm:f>'Statistics &amp; Lists'!$B$45:$B$47</xm:f>
          </x14:formula1>
          <xm:sqref>M2:M200</xm:sqref>
        </x14:dataValidation>
        <x14:dataValidation type="list" allowBlank="1" showInputMessage="1" showErrorMessage="1" xr:uid="{75E22E9A-BCB6-47AC-BD29-1AE1F09A71AD}">
          <x14:formula1>
            <xm:f>'Statistics &amp; Lists'!$B$64:$B$66</xm:f>
          </x14:formula1>
          <xm:sqref>R2:R200</xm:sqref>
        </x14:dataValidation>
        <x14:dataValidation type="list" allowBlank="1" showInputMessage="1" showErrorMessage="1" xr:uid="{F87B4C3E-2477-4334-B908-BE3CF8633EF2}">
          <x14:formula1>
            <xm:f>'Statistics &amp; Lists'!$B$69:$B$71</xm:f>
          </x14:formula1>
          <xm:sqref>S2:S200</xm:sqref>
        </x14:dataValidation>
        <x14:dataValidation type="list" allowBlank="1" showInputMessage="1" showErrorMessage="1" xr:uid="{DAC8A131-1653-4A2F-8C5E-A33FCD0C8704}">
          <x14:formula1>
            <xm:f>'Statistics &amp; Lists'!$B$74:$B$88</xm:f>
          </x14:formula1>
          <xm:sqref>N2:N200</xm:sqref>
        </x14:dataValidation>
        <x14:dataValidation type="list" allowBlank="1" showInputMessage="1" showErrorMessage="1" xr:uid="{BD03CA0A-764D-4503-BC8D-757F744D0063}">
          <x14:formula1>
            <xm:f>'Statistics &amp; Lists'!$B$105:$B$116</xm:f>
          </x14:formula1>
          <xm:sqref>U2:U200</xm:sqref>
        </x14:dataValidation>
        <x14:dataValidation type="list" allowBlank="1" showInputMessage="1" showErrorMessage="1" xr:uid="{90B9433B-0F4E-4843-8D24-859A97FE215C}">
          <x14:formula1>
            <xm:f>'Statistics &amp; Lists'!$B$119:$B$121</xm:f>
          </x14:formula1>
          <xm:sqref>V2:V200</xm:sqref>
        </x14:dataValidation>
        <x14:dataValidation type="list" allowBlank="1" showInputMessage="1" showErrorMessage="1" xr:uid="{99F2F597-6F5B-4A0C-B940-2D5DF8C62DBB}">
          <x14:formula1>
            <xm:f>'Statistics &amp; Lists'!$B$124:$B$126</xm:f>
          </x14:formula1>
          <xm:sqref>W2:W200</xm:sqref>
        </x14:dataValidation>
        <x14:dataValidation type="list" allowBlank="1" showInputMessage="1" showErrorMessage="1" xr:uid="{30AB540A-185E-4972-9B17-10E07CF63301}">
          <x14:formula1>
            <xm:f>'Statistics &amp; Lists'!$B$129:$B$131</xm:f>
          </x14:formula1>
          <xm:sqref>X2:X200</xm:sqref>
        </x14:dataValidation>
        <x14:dataValidation type="list" allowBlank="1" showInputMessage="1" showErrorMessage="1" xr:uid="{B79A3F2A-EE10-4507-BB1F-C468CE05B068}">
          <x14:formula1>
            <xm:f>'Statistics &amp; Lists'!$B$134:$B$136</xm:f>
          </x14:formula1>
          <xm:sqref>Y2:Y200</xm:sqref>
        </x14:dataValidation>
        <x14:dataValidation type="list" allowBlank="1" showInputMessage="1" showErrorMessage="1" xr:uid="{6BEC9D43-754F-49D3-9996-C9E1A5031E27}">
          <x14:formula1>
            <xm:f>'Statistics &amp; Lists'!$B$139:$B$142</xm:f>
          </x14:formula1>
          <xm:sqref>Z2:Z200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DE54-F4EC-4DAB-889B-F77F20121AE2}">
  <dimension ref="A1:AG220"/>
  <sheetViews>
    <sheetView workbookViewId="0">
      <pane ySplit="1" topLeftCell="A2" activePane="bottomLeft" state="frozen"/>
      <selection activeCell="E1" sqref="E1"/>
      <selection pane="bottomLeft" activeCell="U203" sqref="U203"/>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D2" s="44">
        <f t="shared" ref="D2:D65" si="0">COUNTIF($F$2:$F$200,F3)</f>
        <v>199</v>
      </c>
      <c r="F2" s="4" t="str">
        <f>CONCATENATE(G2," , ",H2)</f>
        <v xml:space="preserve"> , </v>
      </c>
      <c r="I2" s="46">
        <f t="shared" ref="I2:I66" ca="1" si="1">TODAY()</f>
        <v>45134</v>
      </c>
      <c r="J2" s="45"/>
      <c r="K2" s="35">
        <f t="shared" ref="K2:K65" ca="1" si="2">DATEDIF(J2,TODAY(),"y")</f>
        <v>123</v>
      </c>
      <c r="P2" s="40" t="str">
        <f>IFERROR(IF(OR(#REF!="Outreach",#REF!=""),"",#REF!),"")</f>
        <v/>
      </c>
      <c r="X2" s="7"/>
      <c r="AA2" s="7"/>
    </row>
    <row r="3" spans="1:33" s="7" customFormat="1" x14ac:dyDescent="0.25">
      <c r="D3" s="7">
        <f t="shared" si="0"/>
        <v>199</v>
      </c>
      <c r="F3" s="4" t="str">
        <f t="shared" ref="F3:F66" si="3">CONCATENATE(G3," , ",H3)</f>
        <v xml:space="preserve"> , </v>
      </c>
      <c r="I3" s="46">
        <f t="shared" ca="1" si="1"/>
        <v>45134</v>
      </c>
      <c r="K3" s="35">
        <f t="shared" ca="1" si="2"/>
        <v>123</v>
      </c>
      <c r="P3" s="40" t="str">
        <f>IFERROR(IF(OR(#REF!="Outreach",#REF!=""),"",#REF!),"")</f>
        <v/>
      </c>
    </row>
    <row r="4" spans="1:33" s="44" customFormat="1" x14ac:dyDescent="0.25">
      <c r="D4" s="44">
        <f t="shared" si="0"/>
        <v>199</v>
      </c>
      <c r="F4" s="4" t="str">
        <f t="shared" si="3"/>
        <v xml:space="preserve"> , </v>
      </c>
      <c r="I4" s="45">
        <f t="shared" ca="1" si="1"/>
        <v>45134</v>
      </c>
      <c r="K4" s="35">
        <f t="shared" ca="1" si="2"/>
        <v>123</v>
      </c>
      <c r="P4" s="40" t="str">
        <f>IFERROR(IF(OR(#REF!="Outreach",#REF!=""),"",#REF!),"")</f>
        <v/>
      </c>
      <c r="X4" s="7"/>
      <c r="AA4" s="7"/>
    </row>
    <row r="5" spans="1:33" s="7" customFormat="1" x14ac:dyDescent="0.25">
      <c r="D5" s="7">
        <f t="shared" si="0"/>
        <v>199</v>
      </c>
      <c r="F5" s="4" t="str">
        <f t="shared" si="3"/>
        <v xml:space="preserve"> , </v>
      </c>
      <c r="I5" s="46">
        <f t="shared" ca="1" si="1"/>
        <v>45134</v>
      </c>
      <c r="K5" s="35">
        <f t="shared" ca="1" si="2"/>
        <v>123</v>
      </c>
      <c r="P5" s="40" t="str">
        <f>IFERROR(IF(OR(#REF!="Outreach",#REF!=""),"",#REF!),"")</f>
        <v/>
      </c>
    </row>
    <row r="6" spans="1:33" s="44" customFormat="1" x14ac:dyDescent="0.25">
      <c r="D6" s="44">
        <f t="shared" si="0"/>
        <v>199</v>
      </c>
      <c r="F6" s="4" t="str">
        <f t="shared" si="3"/>
        <v xml:space="preserve"> , </v>
      </c>
      <c r="I6" s="45">
        <f t="shared" ca="1" si="1"/>
        <v>45134</v>
      </c>
      <c r="K6" s="35">
        <f t="shared" ca="1" si="2"/>
        <v>123</v>
      </c>
      <c r="P6" s="40" t="str">
        <f>IFERROR(IF(OR(#REF!="Outreach",#REF!=""),"",#REF!),"")</f>
        <v/>
      </c>
      <c r="X6" s="7"/>
      <c r="AA6" s="7"/>
    </row>
    <row r="7" spans="1:33" s="7" customFormat="1" x14ac:dyDescent="0.25">
      <c r="D7" s="7">
        <f t="shared" si="0"/>
        <v>199</v>
      </c>
      <c r="F7" s="4" t="str">
        <f t="shared" si="3"/>
        <v xml:space="preserve"> , </v>
      </c>
      <c r="I7" s="46">
        <f t="shared" ca="1" si="1"/>
        <v>45134</v>
      </c>
      <c r="K7" s="35">
        <f t="shared" ca="1" si="2"/>
        <v>123</v>
      </c>
      <c r="P7" s="40" t="str">
        <f>IFERROR(IF(OR(#REF!="Outreach",#REF!=""),"",#REF!),"")</f>
        <v/>
      </c>
    </row>
    <row r="8" spans="1:33" s="44" customFormat="1" x14ac:dyDescent="0.25">
      <c r="D8" s="44">
        <f t="shared" si="0"/>
        <v>199</v>
      </c>
      <c r="F8" s="4" t="str">
        <f t="shared" si="3"/>
        <v xml:space="preserve"> , </v>
      </c>
      <c r="I8" s="45">
        <f t="shared" ca="1" si="1"/>
        <v>45134</v>
      </c>
      <c r="K8" s="35">
        <f t="shared" ca="1" si="2"/>
        <v>123</v>
      </c>
      <c r="P8" s="40" t="str">
        <f>IFERROR(IF(OR(#REF!="Outreach",#REF!=""),"",#REF!),"")</f>
        <v/>
      </c>
      <c r="X8" s="7"/>
      <c r="AA8" s="7"/>
    </row>
    <row r="9" spans="1:33" s="7" customFormat="1" x14ac:dyDescent="0.25">
      <c r="D9" s="7">
        <f t="shared" si="0"/>
        <v>199</v>
      </c>
      <c r="F9" s="4" t="str">
        <f t="shared" si="3"/>
        <v xml:space="preserve"> , </v>
      </c>
      <c r="I9" s="46">
        <f t="shared" ca="1" si="1"/>
        <v>45134</v>
      </c>
      <c r="K9" s="35">
        <f t="shared" ca="1" si="2"/>
        <v>123</v>
      </c>
      <c r="P9" s="40" t="str">
        <f>IFERROR(IF(OR(#REF!="Outreach",#REF!=""),"",#REF!),"")</f>
        <v/>
      </c>
    </row>
    <row r="10" spans="1:33" s="44" customFormat="1" x14ac:dyDescent="0.25">
      <c r="D10" s="44">
        <f t="shared" si="0"/>
        <v>199</v>
      </c>
      <c r="F10" s="4" t="str">
        <f t="shared" si="3"/>
        <v xml:space="preserve"> , </v>
      </c>
      <c r="I10" s="45">
        <f t="shared" ca="1" si="1"/>
        <v>45134</v>
      </c>
      <c r="K10" s="35">
        <f t="shared" ca="1" si="2"/>
        <v>123</v>
      </c>
      <c r="P10" s="40" t="str">
        <f>IFERROR(IF(OR(#REF!="Outreach",#REF!=""),"",#REF!),"")</f>
        <v/>
      </c>
      <c r="X10" s="7"/>
      <c r="AA10" s="7"/>
    </row>
    <row r="11" spans="1:33" s="7" customFormat="1" x14ac:dyDescent="0.25">
      <c r="D11" s="7">
        <f t="shared" si="0"/>
        <v>199</v>
      </c>
      <c r="F11" s="4" t="str">
        <f t="shared" si="3"/>
        <v xml:space="preserve"> , </v>
      </c>
      <c r="I11" s="46">
        <f t="shared" ca="1" si="1"/>
        <v>45134</v>
      </c>
      <c r="K11" s="35">
        <f t="shared" ca="1" si="2"/>
        <v>123</v>
      </c>
      <c r="P11" s="40" t="str">
        <f>IFERROR(IF(OR(#REF!="Outreach",#REF!=""),"",#REF!),"")</f>
        <v/>
      </c>
    </row>
    <row r="12" spans="1:33" s="44" customFormat="1" x14ac:dyDescent="0.25">
      <c r="D12" s="44">
        <f t="shared" si="0"/>
        <v>199</v>
      </c>
      <c r="F12" s="4" t="str">
        <f t="shared" si="3"/>
        <v xml:space="preserve"> , </v>
      </c>
      <c r="I12" s="45">
        <f t="shared" ca="1" si="1"/>
        <v>45134</v>
      </c>
      <c r="K12" s="35">
        <f t="shared" ca="1" si="2"/>
        <v>123</v>
      </c>
      <c r="P12" s="40" t="str">
        <f>IFERROR(IF(OR(#REF!="Outreach",#REF!=""),"",#REF!),"")</f>
        <v/>
      </c>
      <c r="X12" s="7"/>
      <c r="AA12" s="7"/>
    </row>
    <row r="13" spans="1:33" s="7" customFormat="1" x14ac:dyDescent="0.25">
      <c r="D13" s="7">
        <f t="shared" si="0"/>
        <v>199</v>
      </c>
      <c r="F13" s="4" t="str">
        <f t="shared" si="3"/>
        <v xml:space="preserve"> , </v>
      </c>
      <c r="I13" s="46">
        <f t="shared" ca="1" si="1"/>
        <v>45134</v>
      </c>
      <c r="K13" s="35">
        <f t="shared" ca="1" si="2"/>
        <v>123</v>
      </c>
      <c r="P13" s="40" t="str">
        <f>IFERROR(IF(OR(#REF!="Outreach",#REF!=""),"",#REF!),"")</f>
        <v/>
      </c>
    </row>
    <row r="14" spans="1:33" s="44" customFormat="1" x14ac:dyDescent="0.25">
      <c r="D14" s="44">
        <f t="shared" si="0"/>
        <v>199</v>
      </c>
      <c r="F14" s="4" t="str">
        <f t="shared" si="3"/>
        <v xml:space="preserve"> , </v>
      </c>
      <c r="I14" s="45">
        <f t="shared" ca="1" si="1"/>
        <v>45134</v>
      </c>
      <c r="K14" s="35">
        <f t="shared" ca="1" si="2"/>
        <v>123</v>
      </c>
      <c r="P14" s="40" t="str">
        <f>IFERROR(IF(OR(#REF!="Outreach",#REF!=""),"",#REF!),"")</f>
        <v/>
      </c>
      <c r="X14" s="7"/>
      <c r="AA14" s="7"/>
    </row>
    <row r="15" spans="1:33" s="7" customFormat="1" x14ac:dyDescent="0.25">
      <c r="D15" s="7">
        <f t="shared" si="0"/>
        <v>199</v>
      </c>
      <c r="F15" s="4" t="str">
        <f t="shared" si="3"/>
        <v xml:space="preserve"> , </v>
      </c>
      <c r="I15" s="46">
        <f t="shared" ca="1" si="1"/>
        <v>45134</v>
      </c>
      <c r="K15" s="35">
        <f t="shared" ca="1" si="2"/>
        <v>123</v>
      </c>
      <c r="P15" s="40" t="str">
        <f>IFERROR(IF(OR(#REF!="Outreach",#REF!=""),"",#REF!),"")</f>
        <v/>
      </c>
    </row>
    <row r="16" spans="1:33" s="4" customFormat="1" x14ac:dyDescent="0.25">
      <c r="D16" s="44">
        <f t="shared" si="0"/>
        <v>199</v>
      </c>
      <c r="F16" s="4" t="str">
        <f t="shared" si="3"/>
        <v xml:space="preserve"> , </v>
      </c>
      <c r="I16" s="6">
        <f t="shared" ca="1" si="1"/>
        <v>45134</v>
      </c>
      <c r="K16" s="35">
        <f t="shared" ca="1" si="2"/>
        <v>123</v>
      </c>
      <c r="P16" s="40" t="str">
        <f>IFERROR(IF(OR(#REF!="Outreach",#REF!=""),"",#REF!),"")</f>
        <v/>
      </c>
      <c r="X16" s="7"/>
      <c r="AA16" s="7"/>
    </row>
    <row r="17" spans="4:27" s="7" customFormat="1" x14ac:dyDescent="0.25">
      <c r="D17" s="7">
        <f t="shared" si="0"/>
        <v>199</v>
      </c>
      <c r="F17" s="4" t="str">
        <f t="shared" si="3"/>
        <v xml:space="preserve"> , </v>
      </c>
      <c r="I17" s="46">
        <f t="shared" ca="1" si="1"/>
        <v>45134</v>
      </c>
      <c r="K17" s="35">
        <f t="shared" ca="1" si="2"/>
        <v>123</v>
      </c>
      <c r="P17" s="40" t="str">
        <f>IFERROR(IF(OR(#REF!="Outreach",#REF!=""),"",#REF!),"")</f>
        <v/>
      </c>
    </row>
    <row r="18" spans="4:27" s="4" customFormat="1" x14ac:dyDescent="0.25">
      <c r="D18" s="44">
        <f t="shared" si="0"/>
        <v>199</v>
      </c>
      <c r="F18" s="4" t="str">
        <f t="shared" si="3"/>
        <v xml:space="preserve"> , </v>
      </c>
      <c r="I18" s="6">
        <f t="shared" ca="1" si="1"/>
        <v>45134</v>
      </c>
      <c r="K18" s="35">
        <f t="shared" ca="1" si="2"/>
        <v>123</v>
      </c>
      <c r="P18" s="40" t="str">
        <f>IFERROR(IF(OR(#REF!="Outreach",#REF!=""),"",#REF!),"")</f>
        <v/>
      </c>
      <c r="X18" s="7"/>
      <c r="AA18" s="7"/>
    </row>
    <row r="19" spans="4:27" s="7" customFormat="1" x14ac:dyDescent="0.25">
      <c r="D19" s="44">
        <f t="shared" si="0"/>
        <v>199</v>
      </c>
      <c r="F19" s="4" t="str">
        <f t="shared" si="3"/>
        <v xml:space="preserve"> , </v>
      </c>
      <c r="I19" s="46">
        <f t="shared" ca="1" si="1"/>
        <v>45134</v>
      </c>
      <c r="K19" s="35">
        <f t="shared" ca="1" si="2"/>
        <v>123</v>
      </c>
      <c r="P19" s="40" t="str">
        <f>IFERROR(IF(OR(#REF!="Outreach",#REF!=""),"",#REF!),"")</f>
        <v/>
      </c>
    </row>
    <row r="20" spans="4:27" s="4" customFormat="1" x14ac:dyDescent="0.25">
      <c r="D20" s="44">
        <f t="shared" si="0"/>
        <v>199</v>
      </c>
      <c r="F20" s="4" t="str">
        <f t="shared" si="3"/>
        <v xml:space="preserve"> , </v>
      </c>
      <c r="I20" s="6">
        <f t="shared" ca="1" si="1"/>
        <v>45134</v>
      </c>
      <c r="K20" s="35">
        <f t="shared" ca="1" si="2"/>
        <v>123</v>
      </c>
      <c r="P20" s="40" t="str">
        <f>IFERROR(IF(OR(#REF!="Outreach",#REF!=""),"",#REF!),"")</f>
        <v/>
      </c>
      <c r="X20" s="7"/>
      <c r="AA20" s="7"/>
    </row>
    <row r="21" spans="4:27" s="7" customFormat="1" x14ac:dyDescent="0.25">
      <c r="D21" s="44">
        <f t="shared" si="0"/>
        <v>199</v>
      </c>
      <c r="F21" s="4" t="str">
        <f t="shared" si="3"/>
        <v xml:space="preserve"> , </v>
      </c>
      <c r="I21" s="46">
        <f t="shared" ca="1" si="1"/>
        <v>45134</v>
      </c>
      <c r="K21" s="35">
        <f t="shared" ca="1" si="2"/>
        <v>123</v>
      </c>
      <c r="P21" s="40" t="str">
        <f>IFERROR(IF(OR(#REF!="Outreach",#REF!=""),"",#REF!),"")</f>
        <v/>
      </c>
    </row>
    <row r="22" spans="4:27" s="4" customFormat="1" x14ac:dyDescent="0.25">
      <c r="D22" s="44">
        <f t="shared" si="0"/>
        <v>199</v>
      </c>
      <c r="F22" s="4" t="str">
        <f t="shared" si="3"/>
        <v xml:space="preserve"> , </v>
      </c>
      <c r="I22" s="6">
        <f t="shared" ca="1" si="1"/>
        <v>45134</v>
      </c>
      <c r="K22" s="35">
        <f t="shared" ca="1" si="2"/>
        <v>123</v>
      </c>
      <c r="P22" s="40" t="str">
        <f>IFERROR(IF(OR(#REF!="Outreach",#REF!=""),"",#REF!),"")</f>
        <v/>
      </c>
      <c r="X22" s="7"/>
      <c r="AA22" s="7"/>
    </row>
    <row r="23" spans="4:27" s="7" customFormat="1" x14ac:dyDescent="0.25">
      <c r="D23" s="44">
        <f t="shared" si="0"/>
        <v>199</v>
      </c>
      <c r="F23" s="4" t="str">
        <f t="shared" si="3"/>
        <v xml:space="preserve"> , </v>
      </c>
      <c r="I23" s="46">
        <f t="shared" ca="1" si="1"/>
        <v>45134</v>
      </c>
      <c r="K23" s="35">
        <f t="shared" ca="1" si="2"/>
        <v>123</v>
      </c>
      <c r="P23" s="40" t="str">
        <f>IFERROR(IF(OR(#REF!="Outreach",#REF!=""),"",#REF!),"")</f>
        <v/>
      </c>
    </row>
    <row r="24" spans="4:27" s="4" customFormat="1" x14ac:dyDescent="0.25">
      <c r="D24" s="44">
        <f t="shared" si="0"/>
        <v>199</v>
      </c>
      <c r="F24" s="4" t="str">
        <f t="shared" si="3"/>
        <v xml:space="preserve"> , </v>
      </c>
      <c r="I24" s="6">
        <f t="shared" ca="1" si="1"/>
        <v>45134</v>
      </c>
      <c r="K24" s="35">
        <f t="shared" ca="1" si="2"/>
        <v>123</v>
      </c>
      <c r="P24" s="40" t="str">
        <f>IFERROR(IF(OR(#REF!="Outreach",#REF!=""),"",#REF!),"")</f>
        <v/>
      </c>
      <c r="X24" s="7"/>
      <c r="AA24" s="7"/>
    </row>
    <row r="25" spans="4:27" s="7" customFormat="1" x14ac:dyDescent="0.25">
      <c r="D25" s="44">
        <f t="shared" si="0"/>
        <v>199</v>
      </c>
      <c r="F25" s="4" t="str">
        <f t="shared" si="3"/>
        <v xml:space="preserve"> , </v>
      </c>
      <c r="I25" s="46">
        <f t="shared" ca="1" si="1"/>
        <v>45134</v>
      </c>
      <c r="K25" s="35">
        <f t="shared" ca="1" si="2"/>
        <v>123</v>
      </c>
      <c r="P25" s="40" t="str">
        <f>IFERROR(IF(OR(#REF!="Outreach",#REF!=""),"",#REF!),"")</f>
        <v/>
      </c>
    </row>
    <row r="26" spans="4:27" s="4" customFormat="1" x14ac:dyDescent="0.25">
      <c r="D26" s="44">
        <f t="shared" si="0"/>
        <v>199</v>
      </c>
      <c r="F26" s="4" t="str">
        <f t="shared" si="3"/>
        <v xml:space="preserve"> , </v>
      </c>
      <c r="I26" s="6">
        <f t="shared" ca="1" si="1"/>
        <v>45134</v>
      </c>
      <c r="K26" s="35">
        <f t="shared" ca="1" si="2"/>
        <v>123</v>
      </c>
      <c r="P26" s="40" t="str">
        <f>IFERROR(IF(OR(#REF!="Outreach",#REF!=""),"",#REF!),"")</f>
        <v/>
      </c>
      <c r="X26" s="7"/>
      <c r="AA26" s="7"/>
    </row>
    <row r="27" spans="4:27" s="7" customFormat="1" x14ac:dyDescent="0.25">
      <c r="D27" s="44">
        <f t="shared" si="0"/>
        <v>199</v>
      </c>
      <c r="F27" s="4" t="str">
        <f t="shared" si="3"/>
        <v xml:space="preserve"> , </v>
      </c>
      <c r="I27" s="46">
        <f t="shared" ca="1" si="1"/>
        <v>45134</v>
      </c>
      <c r="K27" s="35">
        <f t="shared" ca="1" si="2"/>
        <v>123</v>
      </c>
      <c r="P27" s="40" t="str">
        <f>IFERROR(IF(OR(#REF!="Outreach",#REF!=""),"",#REF!),"")</f>
        <v/>
      </c>
    </row>
    <row r="28" spans="4:27" s="4" customFormat="1" x14ac:dyDescent="0.25">
      <c r="D28" s="44">
        <f t="shared" si="0"/>
        <v>199</v>
      </c>
      <c r="F28" s="4" t="str">
        <f t="shared" si="3"/>
        <v xml:space="preserve"> , </v>
      </c>
      <c r="I28" s="6">
        <f t="shared" ca="1" si="1"/>
        <v>45134</v>
      </c>
      <c r="K28" s="35">
        <f t="shared" ca="1" si="2"/>
        <v>123</v>
      </c>
      <c r="P28" s="40" t="str">
        <f>IFERROR(IF(OR(#REF!="Outreach",#REF!=""),"",#REF!),"")</f>
        <v/>
      </c>
      <c r="X28" s="7"/>
      <c r="AA28" s="7"/>
    </row>
    <row r="29" spans="4:27" s="7" customFormat="1" x14ac:dyDescent="0.25">
      <c r="D29" s="44">
        <f t="shared" si="0"/>
        <v>199</v>
      </c>
      <c r="F29" s="4" t="str">
        <f t="shared" si="3"/>
        <v xml:space="preserve"> , </v>
      </c>
      <c r="I29" s="46">
        <f t="shared" ca="1" si="1"/>
        <v>45134</v>
      </c>
      <c r="K29" s="35">
        <f t="shared" ca="1" si="2"/>
        <v>123</v>
      </c>
      <c r="P29" s="40" t="str">
        <f>IFERROR(IF(OR(#REF!="Outreach",#REF!=""),"",#REF!),"")</f>
        <v/>
      </c>
    </row>
    <row r="30" spans="4:27" s="4" customFormat="1" x14ac:dyDescent="0.25">
      <c r="D30" s="44">
        <f t="shared" si="0"/>
        <v>199</v>
      </c>
      <c r="F30" s="4" t="str">
        <f t="shared" si="3"/>
        <v xml:space="preserve"> , </v>
      </c>
      <c r="I30" s="6">
        <f t="shared" ca="1" si="1"/>
        <v>45134</v>
      </c>
      <c r="K30" s="35">
        <f t="shared" ca="1" si="2"/>
        <v>123</v>
      </c>
      <c r="P30" s="40" t="str">
        <f>IFERROR(IF(OR(#REF!="Outreach",#REF!=""),"",#REF!),"")</f>
        <v/>
      </c>
      <c r="X30" s="7"/>
      <c r="AA30" s="7"/>
    </row>
    <row r="31" spans="4:27" s="7" customFormat="1" x14ac:dyDescent="0.25">
      <c r="D31" s="44">
        <f t="shared" si="0"/>
        <v>199</v>
      </c>
      <c r="F31" s="4" t="str">
        <f t="shared" si="3"/>
        <v xml:space="preserve"> , </v>
      </c>
      <c r="I31" s="46">
        <f ca="1">TODAY()</f>
        <v>45134</v>
      </c>
      <c r="K31" s="35">
        <f t="shared" ca="1" si="2"/>
        <v>123</v>
      </c>
      <c r="P31" s="40" t="str">
        <f>IFERROR(IF(OR(#REF!="Outreach",#REF!=""),"",#REF!),"")</f>
        <v/>
      </c>
    </row>
    <row r="32" spans="4:27" s="4" customFormat="1" x14ac:dyDescent="0.25">
      <c r="D32" s="44">
        <f t="shared" si="0"/>
        <v>199</v>
      </c>
      <c r="F32" s="4" t="str">
        <f t="shared" si="3"/>
        <v xml:space="preserve"> , </v>
      </c>
      <c r="I32" s="6">
        <f t="shared" ca="1" si="1"/>
        <v>45134</v>
      </c>
      <c r="K32" s="35">
        <f t="shared" ca="1" si="2"/>
        <v>123</v>
      </c>
      <c r="P32" s="40" t="str">
        <f>IFERROR(IF(OR(#REF!="Outreach",#REF!=""),"",#REF!),"")</f>
        <v/>
      </c>
      <c r="X32" s="7"/>
      <c r="AA32" s="7"/>
    </row>
    <row r="33" spans="4:27" s="7" customFormat="1" x14ac:dyDescent="0.25">
      <c r="D33" s="44">
        <f t="shared" si="0"/>
        <v>199</v>
      </c>
      <c r="F33" s="4" t="str">
        <f t="shared" si="3"/>
        <v xml:space="preserve"> , </v>
      </c>
      <c r="I33" s="46">
        <f t="shared" ca="1" si="1"/>
        <v>45134</v>
      </c>
      <c r="K33" s="35">
        <f t="shared" ca="1" si="2"/>
        <v>123</v>
      </c>
      <c r="P33" s="40" t="str">
        <f>IFERROR(IF(OR(#REF!="Outreach",#REF!=""),"",#REF!),"")</f>
        <v/>
      </c>
    </row>
    <row r="34" spans="4:27" s="4" customFormat="1" x14ac:dyDescent="0.25">
      <c r="D34" s="44">
        <f t="shared" si="0"/>
        <v>199</v>
      </c>
      <c r="F34" s="4" t="str">
        <f t="shared" si="3"/>
        <v xml:space="preserve"> , </v>
      </c>
      <c r="I34" s="6">
        <f t="shared" ca="1" si="1"/>
        <v>45134</v>
      </c>
      <c r="K34" s="35">
        <f t="shared" ca="1" si="2"/>
        <v>123</v>
      </c>
      <c r="P34" s="40" t="str">
        <f>IFERROR(IF(OR(#REF!="Outreach",#REF!=""),"",#REF!),"")</f>
        <v/>
      </c>
      <c r="X34" s="7"/>
      <c r="AA34" s="7"/>
    </row>
    <row r="35" spans="4:27" s="7" customFormat="1" x14ac:dyDescent="0.25">
      <c r="D35" s="44">
        <f t="shared" si="0"/>
        <v>199</v>
      </c>
      <c r="F35" s="4" t="str">
        <f t="shared" si="3"/>
        <v xml:space="preserve"> , </v>
      </c>
      <c r="I35" s="46">
        <f t="shared" ca="1" si="1"/>
        <v>45134</v>
      </c>
      <c r="K35" s="35">
        <f t="shared" ca="1" si="2"/>
        <v>123</v>
      </c>
      <c r="P35" s="40" t="str">
        <f>IFERROR(IF(OR(#REF!="Outreach",#REF!=""),"",#REF!),"")</f>
        <v/>
      </c>
    </row>
    <row r="36" spans="4:27" s="4" customFormat="1" x14ac:dyDescent="0.25">
      <c r="D36" s="44">
        <f t="shared" si="0"/>
        <v>199</v>
      </c>
      <c r="F36" s="4" t="str">
        <f t="shared" si="3"/>
        <v xml:space="preserve"> , </v>
      </c>
      <c r="I36" s="6">
        <f t="shared" ca="1" si="1"/>
        <v>45134</v>
      </c>
      <c r="K36" s="35">
        <f t="shared" ca="1" si="2"/>
        <v>123</v>
      </c>
      <c r="P36" s="40" t="str">
        <f>IFERROR(IF(OR(#REF!="Outreach",#REF!=""),"",#REF!),"")</f>
        <v/>
      </c>
      <c r="X36" s="7"/>
      <c r="AA36" s="7"/>
    </row>
    <row r="37" spans="4:27" s="7" customFormat="1" x14ac:dyDescent="0.25">
      <c r="D37" s="44">
        <f t="shared" si="0"/>
        <v>199</v>
      </c>
      <c r="F37" s="4" t="str">
        <f t="shared" si="3"/>
        <v xml:space="preserve"> , </v>
      </c>
      <c r="I37" s="46">
        <f t="shared" ca="1" si="1"/>
        <v>45134</v>
      </c>
      <c r="K37" s="35">
        <f t="shared" ca="1" si="2"/>
        <v>123</v>
      </c>
      <c r="P37" s="40" t="str">
        <f>IFERROR(IF(OR(#REF!="Outreach",#REF!=""),"",#REF!),"")</f>
        <v/>
      </c>
    </row>
    <row r="38" spans="4:27" s="4" customFormat="1" x14ac:dyDescent="0.25">
      <c r="D38" s="44">
        <f t="shared" si="0"/>
        <v>199</v>
      </c>
      <c r="F38" s="4" t="str">
        <f t="shared" si="3"/>
        <v xml:space="preserve"> , </v>
      </c>
      <c r="I38" s="6">
        <f t="shared" ca="1" si="1"/>
        <v>45134</v>
      </c>
      <c r="K38" s="35">
        <f t="shared" ca="1" si="2"/>
        <v>123</v>
      </c>
      <c r="P38" s="40" t="str">
        <f>IFERROR(IF(OR(#REF!="Outreach",#REF!=""),"",#REF!),"")</f>
        <v/>
      </c>
      <c r="X38" s="7"/>
      <c r="AA38" s="7"/>
    </row>
    <row r="39" spans="4:27" s="7" customFormat="1" x14ac:dyDescent="0.25">
      <c r="D39" s="44">
        <f t="shared" si="0"/>
        <v>199</v>
      </c>
      <c r="F39" s="4" t="str">
        <f t="shared" si="3"/>
        <v xml:space="preserve"> , </v>
      </c>
      <c r="I39" s="46">
        <f t="shared" ca="1" si="1"/>
        <v>45134</v>
      </c>
      <c r="K39" s="35">
        <f t="shared" ca="1" si="2"/>
        <v>123</v>
      </c>
      <c r="P39" s="40" t="str">
        <f>IFERROR(IF(OR(#REF!="Outreach",#REF!=""),"",#REF!),"")</f>
        <v/>
      </c>
    </row>
    <row r="40" spans="4:27" s="4" customFormat="1" x14ac:dyDescent="0.25">
      <c r="D40" s="44">
        <f t="shared" si="0"/>
        <v>199</v>
      </c>
      <c r="F40" s="4" t="str">
        <f t="shared" si="3"/>
        <v xml:space="preserve"> , </v>
      </c>
      <c r="I40" s="6">
        <f t="shared" ca="1" si="1"/>
        <v>45134</v>
      </c>
      <c r="K40" s="35">
        <f t="shared" ca="1" si="2"/>
        <v>123</v>
      </c>
      <c r="P40" s="40" t="str">
        <f>IFERROR(IF(OR(#REF!="Outreach",#REF!=""),"",#REF!),"")</f>
        <v/>
      </c>
      <c r="X40" s="7"/>
      <c r="AA40" s="7"/>
    </row>
    <row r="41" spans="4:27" s="7" customFormat="1" x14ac:dyDescent="0.25">
      <c r="D41" s="44">
        <f t="shared" si="0"/>
        <v>199</v>
      </c>
      <c r="F41" s="4" t="str">
        <f t="shared" si="3"/>
        <v xml:space="preserve"> , </v>
      </c>
      <c r="I41" s="46">
        <f t="shared" ca="1" si="1"/>
        <v>45134</v>
      </c>
      <c r="K41" s="35">
        <f t="shared" ca="1" si="2"/>
        <v>123</v>
      </c>
      <c r="P41" s="40" t="str">
        <f>IFERROR(IF(OR(#REF!="Outreach",#REF!=""),"",#REF!),"")</f>
        <v/>
      </c>
    </row>
    <row r="42" spans="4:27" s="4" customFormat="1" x14ac:dyDescent="0.25">
      <c r="D42" s="44">
        <f t="shared" si="0"/>
        <v>199</v>
      </c>
      <c r="F42" s="4" t="str">
        <f t="shared" si="3"/>
        <v xml:space="preserve"> , </v>
      </c>
      <c r="I42" s="6">
        <f t="shared" ca="1" si="1"/>
        <v>45134</v>
      </c>
      <c r="K42" s="35">
        <f t="shared" ca="1" si="2"/>
        <v>123</v>
      </c>
      <c r="P42" s="40" t="str">
        <f>IFERROR(IF(OR(#REF!="Outreach",#REF!=""),"",#REF!),"")</f>
        <v/>
      </c>
      <c r="X42" s="7"/>
      <c r="AA42" s="7"/>
    </row>
    <row r="43" spans="4:27" s="7" customFormat="1" x14ac:dyDescent="0.25">
      <c r="D43" s="44">
        <f t="shared" si="0"/>
        <v>199</v>
      </c>
      <c r="F43" s="4" t="str">
        <f t="shared" si="3"/>
        <v xml:space="preserve"> , </v>
      </c>
      <c r="I43" s="46">
        <f t="shared" ca="1" si="1"/>
        <v>45134</v>
      </c>
      <c r="K43" s="35">
        <f t="shared" ca="1" si="2"/>
        <v>123</v>
      </c>
      <c r="P43" s="40" t="str">
        <f>IFERROR(IF(OR(#REF!="Outreach",#REF!=""),"",#REF!),"")</f>
        <v/>
      </c>
    </row>
    <row r="44" spans="4:27" s="4" customFormat="1" x14ac:dyDescent="0.25">
      <c r="D44" s="44">
        <f t="shared" si="0"/>
        <v>199</v>
      </c>
      <c r="F44" s="4" t="str">
        <f t="shared" si="3"/>
        <v xml:space="preserve"> , </v>
      </c>
      <c r="I44" s="6">
        <f t="shared" ca="1" si="1"/>
        <v>45134</v>
      </c>
      <c r="K44" s="35">
        <f t="shared" ca="1" si="2"/>
        <v>123</v>
      </c>
      <c r="P44" s="40" t="str">
        <f>IFERROR(IF(OR(#REF!="Outreach",#REF!=""),"",#REF!),"")</f>
        <v/>
      </c>
      <c r="X44" s="7"/>
      <c r="AA44" s="7"/>
    </row>
    <row r="45" spans="4:27" s="7" customFormat="1" x14ac:dyDescent="0.25">
      <c r="D45" s="44">
        <f t="shared" si="0"/>
        <v>199</v>
      </c>
      <c r="F45" s="4" t="str">
        <f t="shared" si="3"/>
        <v xml:space="preserve"> , </v>
      </c>
      <c r="I45" s="46">
        <f t="shared" ca="1" si="1"/>
        <v>45134</v>
      </c>
      <c r="K45" s="35">
        <f t="shared" ca="1" si="2"/>
        <v>123</v>
      </c>
      <c r="P45" s="40" t="str">
        <f>IFERROR(IF(OR(#REF!="Outreach",#REF!=""),"",#REF!),"")</f>
        <v/>
      </c>
    </row>
    <row r="46" spans="4:27" s="4" customFormat="1" x14ac:dyDescent="0.25">
      <c r="D46" s="44">
        <f t="shared" si="0"/>
        <v>199</v>
      </c>
      <c r="F46" s="4" t="str">
        <f t="shared" si="3"/>
        <v xml:space="preserve"> , </v>
      </c>
      <c r="I46" s="6">
        <f t="shared" ca="1" si="1"/>
        <v>45134</v>
      </c>
      <c r="K46" s="35">
        <f t="shared" ca="1" si="2"/>
        <v>123</v>
      </c>
      <c r="P46" s="40" t="str">
        <f>IFERROR(IF(OR(#REF!="Outreach",#REF!=""),"",#REF!),"")</f>
        <v/>
      </c>
      <c r="X46" s="7"/>
      <c r="AA46" s="7"/>
    </row>
    <row r="47" spans="4:27" s="7" customFormat="1" x14ac:dyDescent="0.25">
      <c r="D47" s="44">
        <f t="shared" si="0"/>
        <v>199</v>
      </c>
      <c r="F47" s="4" t="str">
        <f t="shared" si="3"/>
        <v xml:space="preserve"> , </v>
      </c>
      <c r="I47" s="46">
        <f ca="1">TODAY()</f>
        <v>45134</v>
      </c>
      <c r="K47" s="35">
        <f t="shared" ca="1" si="2"/>
        <v>123</v>
      </c>
      <c r="P47" s="40" t="str">
        <f>IFERROR(IF(OR(#REF!="Outreach",#REF!=""),"",#REF!),"")</f>
        <v/>
      </c>
    </row>
    <row r="48" spans="4:27" s="4" customFormat="1" x14ac:dyDescent="0.25">
      <c r="D48" s="44">
        <f t="shared" si="0"/>
        <v>199</v>
      </c>
      <c r="F48" s="4" t="str">
        <f t="shared" si="3"/>
        <v xml:space="preserve"> , </v>
      </c>
      <c r="I48" s="6">
        <f t="shared" ca="1" si="1"/>
        <v>45134</v>
      </c>
      <c r="K48" s="35">
        <f t="shared" ca="1" si="2"/>
        <v>123</v>
      </c>
      <c r="P48" s="40" t="str">
        <f>IFERROR(IF(OR(#REF!="Outreach",#REF!=""),"",#REF!),"")</f>
        <v/>
      </c>
      <c r="X48" s="7"/>
      <c r="AA48" s="7"/>
    </row>
    <row r="49" spans="4:27" s="7" customFormat="1" x14ac:dyDescent="0.25">
      <c r="D49" s="44">
        <f t="shared" si="0"/>
        <v>199</v>
      </c>
      <c r="F49" s="4" t="str">
        <f t="shared" si="3"/>
        <v xml:space="preserve"> , </v>
      </c>
      <c r="I49" s="46">
        <f t="shared" ca="1" si="1"/>
        <v>45134</v>
      </c>
      <c r="K49" s="35">
        <f t="shared" ca="1" si="2"/>
        <v>123</v>
      </c>
      <c r="P49" s="40" t="str">
        <f>IFERROR(IF(OR(#REF!="Outreach",#REF!=""),"",#REF!),"")</f>
        <v/>
      </c>
    </row>
    <row r="50" spans="4:27" s="4" customFormat="1" x14ac:dyDescent="0.25">
      <c r="D50" s="44">
        <f t="shared" si="0"/>
        <v>199</v>
      </c>
      <c r="F50" s="4" t="str">
        <f t="shared" si="3"/>
        <v xml:space="preserve"> , </v>
      </c>
      <c r="I50" s="6">
        <f t="shared" ca="1" si="1"/>
        <v>45134</v>
      </c>
      <c r="K50" s="35">
        <f t="shared" ca="1" si="2"/>
        <v>123</v>
      </c>
      <c r="P50" s="40" t="str">
        <f>IFERROR(IF(OR(#REF!="Outreach",#REF!=""),"",#REF!),"")</f>
        <v/>
      </c>
      <c r="X50" s="7"/>
      <c r="AA50" s="7"/>
    </row>
    <row r="51" spans="4:27" s="7" customFormat="1" x14ac:dyDescent="0.25">
      <c r="D51" s="44">
        <f t="shared" si="0"/>
        <v>199</v>
      </c>
      <c r="F51" s="4" t="str">
        <f t="shared" si="3"/>
        <v xml:space="preserve"> , </v>
      </c>
      <c r="I51" s="46">
        <f t="shared" ca="1" si="1"/>
        <v>45134</v>
      </c>
      <c r="K51" s="35">
        <f t="shared" ca="1" si="2"/>
        <v>123</v>
      </c>
      <c r="P51" s="40" t="str">
        <f>IFERROR(IF(OR(#REF!="Outreach",#REF!=""),"",#REF!),"")</f>
        <v/>
      </c>
    </row>
    <row r="52" spans="4:27" s="4" customFormat="1" x14ac:dyDescent="0.25">
      <c r="D52" s="44">
        <f t="shared" si="0"/>
        <v>199</v>
      </c>
      <c r="F52" s="4" t="str">
        <f t="shared" si="3"/>
        <v xml:space="preserve"> , </v>
      </c>
      <c r="I52" s="6">
        <f t="shared" ca="1" si="1"/>
        <v>45134</v>
      </c>
      <c r="K52" s="35">
        <f t="shared" ca="1" si="2"/>
        <v>123</v>
      </c>
      <c r="P52" s="40" t="str">
        <f>IFERROR(IF(OR(#REF!="Outreach",#REF!=""),"",#REF!),"")</f>
        <v/>
      </c>
      <c r="X52" s="7"/>
      <c r="AA52" s="7"/>
    </row>
    <row r="53" spans="4:27" s="7" customFormat="1" x14ac:dyDescent="0.25">
      <c r="D53" s="44">
        <f t="shared" si="0"/>
        <v>199</v>
      </c>
      <c r="F53" s="4" t="str">
        <f t="shared" si="3"/>
        <v xml:space="preserve"> , </v>
      </c>
      <c r="I53" s="46">
        <f t="shared" ca="1" si="1"/>
        <v>45134</v>
      </c>
      <c r="K53" s="35">
        <f t="shared" ca="1" si="2"/>
        <v>123</v>
      </c>
      <c r="P53" s="40" t="str">
        <f>IFERROR(IF(OR(#REF!="Outreach",#REF!=""),"",#REF!),"")</f>
        <v/>
      </c>
    </row>
    <row r="54" spans="4:27" s="4" customFormat="1" x14ac:dyDescent="0.25">
      <c r="D54" s="44">
        <f t="shared" si="0"/>
        <v>199</v>
      </c>
      <c r="F54" s="4" t="str">
        <f t="shared" si="3"/>
        <v xml:space="preserve"> , </v>
      </c>
      <c r="I54" s="6">
        <f t="shared" ca="1" si="1"/>
        <v>45134</v>
      </c>
      <c r="K54" s="35">
        <f t="shared" ca="1" si="2"/>
        <v>123</v>
      </c>
      <c r="P54" s="40" t="str">
        <f>IFERROR(IF(OR(#REF!="Outreach",#REF!=""),"",#REF!),"")</f>
        <v/>
      </c>
      <c r="X54" s="7"/>
      <c r="AA54" s="7"/>
    </row>
    <row r="55" spans="4:27" s="7" customFormat="1" x14ac:dyDescent="0.25">
      <c r="D55" s="44">
        <f t="shared" si="0"/>
        <v>199</v>
      </c>
      <c r="F55" s="4" t="str">
        <f t="shared" si="3"/>
        <v xml:space="preserve"> , </v>
      </c>
      <c r="I55" s="46">
        <f t="shared" ca="1" si="1"/>
        <v>45134</v>
      </c>
      <c r="K55" s="35">
        <f t="shared" ca="1" si="2"/>
        <v>123</v>
      </c>
      <c r="P55" s="40" t="str">
        <f>IFERROR(IF(OR(#REF!="Outreach",#REF!=""),"",#REF!),"")</f>
        <v/>
      </c>
    </row>
    <row r="56" spans="4:27" s="4" customFormat="1" x14ac:dyDescent="0.25">
      <c r="D56" s="44">
        <f t="shared" si="0"/>
        <v>199</v>
      </c>
      <c r="F56" s="4" t="str">
        <f t="shared" si="3"/>
        <v xml:space="preserve"> , </v>
      </c>
      <c r="I56" s="6">
        <f t="shared" ca="1" si="1"/>
        <v>45134</v>
      </c>
      <c r="K56" s="35">
        <f t="shared" ca="1" si="2"/>
        <v>123</v>
      </c>
      <c r="P56" s="40" t="str">
        <f>IFERROR(IF(OR(#REF!="Outreach",#REF!=""),"",#REF!),"")</f>
        <v/>
      </c>
      <c r="X56" s="7"/>
      <c r="AA56" s="7"/>
    </row>
    <row r="57" spans="4:27" s="7" customFormat="1" x14ac:dyDescent="0.25">
      <c r="D57" s="44">
        <f t="shared" si="0"/>
        <v>199</v>
      </c>
      <c r="F57" s="4" t="str">
        <f t="shared" si="3"/>
        <v xml:space="preserve"> , </v>
      </c>
      <c r="I57" s="46">
        <f t="shared" ca="1" si="1"/>
        <v>45134</v>
      </c>
      <c r="K57" s="35">
        <f t="shared" ca="1" si="2"/>
        <v>123</v>
      </c>
      <c r="P57" s="40" t="str">
        <f>IFERROR(IF(OR(#REF!="Outreach",#REF!=""),"",#REF!),"")</f>
        <v/>
      </c>
    </row>
    <row r="58" spans="4:27" s="4" customFormat="1" x14ac:dyDescent="0.25">
      <c r="D58" s="44">
        <f t="shared" si="0"/>
        <v>199</v>
      </c>
      <c r="F58" s="4" t="str">
        <f t="shared" si="3"/>
        <v xml:space="preserve"> , </v>
      </c>
      <c r="I58" s="6">
        <f t="shared" ca="1" si="1"/>
        <v>45134</v>
      </c>
      <c r="K58" s="35">
        <f t="shared" ca="1" si="2"/>
        <v>123</v>
      </c>
      <c r="P58" s="40" t="str">
        <f>IFERROR(IF(OR(#REF!="Outreach",#REF!=""),"",#REF!),"")</f>
        <v/>
      </c>
      <c r="X58" s="7"/>
      <c r="AA58" s="7"/>
    </row>
    <row r="59" spans="4:27" s="7" customFormat="1" x14ac:dyDescent="0.25">
      <c r="D59" s="44">
        <f t="shared" si="0"/>
        <v>199</v>
      </c>
      <c r="F59" s="4" t="str">
        <f t="shared" si="3"/>
        <v xml:space="preserve"> , </v>
      </c>
      <c r="I59" s="46">
        <f t="shared" ca="1" si="1"/>
        <v>45134</v>
      </c>
      <c r="K59" s="35">
        <f t="shared" ca="1" si="2"/>
        <v>123</v>
      </c>
      <c r="P59" s="40" t="str">
        <f>IFERROR(IF(OR(#REF!="Outreach",#REF!=""),"",#REF!),"")</f>
        <v/>
      </c>
    </row>
    <row r="60" spans="4:27" s="4" customFormat="1" x14ac:dyDescent="0.25">
      <c r="D60" s="44">
        <f t="shared" si="0"/>
        <v>199</v>
      </c>
      <c r="F60" s="4" t="str">
        <f t="shared" si="3"/>
        <v xml:space="preserve"> , </v>
      </c>
      <c r="I60" s="6">
        <f t="shared" ca="1" si="1"/>
        <v>45134</v>
      </c>
      <c r="K60" s="35">
        <f t="shared" ca="1" si="2"/>
        <v>123</v>
      </c>
      <c r="P60" s="40" t="str">
        <f>IFERROR(IF(OR(#REF!="Outreach",#REF!=""),"",#REF!),"")</f>
        <v/>
      </c>
      <c r="X60" s="7"/>
      <c r="AA60" s="7"/>
    </row>
    <row r="61" spans="4:27" s="7" customFormat="1" x14ac:dyDescent="0.25">
      <c r="D61" s="44">
        <f t="shared" si="0"/>
        <v>199</v>
      </c>
      <c r="F61" s="4" t="str">
        <f t="shared" si="3"/>
        <v xml:space="preserve"> , </v>
      </c>
      <c r="I61" s="46">
        <f t="shared" ca="1" si="1"/>
        <v>45134</v>
      </c>
      <c r="K61" s="35">
        <f t="shared" ca="1" si="2"/>
        <v>123</v>
      </c>
      <c r="P61" s="40" t="str">
        <f>IFERROR(IF(OR(#REF!="Outreach",#REF!=""),"",#REF!),"")</f>
        <v/>
      </c>
    </row>
    <row r="62" spans="4:27" s="4" customFormat="1" x14ac:dyDescent="0.25">
      <c r="D62" s="44">
        <f t="shared" si="0"/>
        <v>199</v>
      </c>
      <c r="F62" s="4" t="str">
        <f t="shared" si="3"/>
        <v xml:space="preserve"> , </v>
      </c>
      <c r="I62" s="6">
        <f t="shared" ca="1" si="1"/>
        <v>45134</v>
      </c>
      <c r="K62" s="35">
        <f t="shared" ca="1" si="2"/>
        <v>123</v>
      </c>
      <c r="P62" s="40" t="str">
        <f>IFERROR(IF(OR(#REF!="Outreach",#REF!=""),"",#REF!),"")</f>
        <v/>
      </c>
      <c r="X62" s="7"/>
      <c r="AA62" s="7"/>
    </row>
    <row r="63" spans="4:27" s="7" customFormat="1" x14ac:dyDescent="0.25">
      <c r="D63" s="44">
        <f t="shared" si="0"/>
        <v>199</v>
      </c>
      <c r="F63" s="4" t="str">
        <f t="shared" si="3"/>
        <v xml:space="preserve"> , </v>
      </c>
      <c r="I63" s="46">
        <f t="shared" ca="1" si="1"/>
        <v>45134</v>
      </c>
      <c r="K63" s="35">
        <f t="shared" ca="1" si="2"/>
        <v>123</v>
      </c>
      <c r="P63" s="40" t="str">
        <f>IFERROR(IF(OR(#REF!="Outreach",#REF!=""),"",#REF!),"")</f>
        <v/>
      </c>
    </row>
    <row r="64" spans="4:27" s="4" customFormat="1" x14ac:dyDescent="0.25">
      <c r="D64" s="44">
        <f t="shared" si="0"/>
        <v>199</v>
      </c>
      <c r="F64" s="4" t="str">
        <f t="shared" si="3"/>
        <v xml:space="preserve"> , </v>
      </c>
      <c r="I64" s="6">
        <f t="shared" ca="1" si="1"/>
        <v>45134</v>
      </c>
      <c r="K64" s="35">
        <f t="shared" ca="1" si="2"/>
        <v>123</v>
      </c>
      <c r="P64" s="40" t="str">
        <f>IFERROR(IF(OR(#REF!="Outreach",#REF!=""),"",#REF!),"")</f>
        <v/>
      </c>
      <c r="X64" s="7"/>
      <c r="AA64" s="7"/>
    </row>
    <row r="65" spans="4:27" s="7" customFormat="1" x14ac:dyDescent="0.25">
      <c r="D65" s="44">
        <f t="shared" si="0"/>
        <v>199</v>
      </c>
      <c r="F65" s="4" t="str">
        <f t="shared" si="3"/>
        <v xml:space="preserve"> , </v>
      </c>
      <c r="I65" s="46">
        <f t="shared" ca="1" si="1"/>
        <v>45134</v>
      </c>
      <c r="K65" s="35">
        <f t="shared" ca="1" si="2"/>
        <v>123</v>
      </c>
      <c r="P65" s="40" t="str">
        <f>IFERROR(IF(OR(#REF!="Outreach",#REF!=""),"",#REF!),"")</f>
        <v/>
      </c>
    </row>
    <row r="66" spans="4:27" s="4" customFormat="1" x14ac:dyDescent="0.25">
      <c r="D66" s="44">
        <f t="shared" ref="D66:D129" si="4">COUNTIF($F$2:$F$200,F67)</f>
        <v>199</v>
      </c>
      <c r="F66" s="4" t="str">
        <f t="shared" si="3"/>
        <v xml:space="preserve"> , </v>
      </c>
      <c r="I66" s="6">
        <f t="shared" ca="1" si="1"/>
        <v>45134</v>
      </c>
      <c r="K66" s="35">
        <f t="shared" ref="K66:K129" ca="1" si="5">DATEDIF(J66,TODAY(),"y")</f>
        <v>123</v>
      </c>
      <c r="P66" s="40" t="str">
        <f>IFERROR(IF(OR(#REF!="Outreach",#REF!=""),"",#REF!),"")</f>
        <v/>
      </c>
      <c r="X66" s="7"/>
      <c r="AA66" s="7"/>
    </row>
    <row r="67" spans="4:27" s="7" customFormat="1" x14ac:dyDescent="0.25">
      <c r="D67" s="44">
        <f t="shared" si="4"/>
        <v>199</v>
      </c>
      <c r="F67" s="4" t="str">
        <f t="shared" ref="F67:F130" si="6">CONCATENATE(G67," , ",H67)</f>
        <v xml:space="preserve"> , </v>
      </c>
      <c r="I67" s="46">
        <f ca="1">TODAY()</f>
        <v>45134</v>
      </c>
      <c r="K67" s="35">
        <f t="shared" ca="1" si="5"/>
        <v>123</v>
      </c>
      <c r="P67" s="40" t="str">
        <f>IFERROR(IF(OR(#REF!="Outreach",#REF!=""),"",#REF!),"")</f>
        <v/>
      </c>
    </row>
    <row r="68" spans="4:27" s="4" customFormat="1" x14ac:dyDescent="0.25">
      <c r="D68" s="44">
        <f t="shared" si="4"/>
        <v>199</v>
      </c>
      <c r="F68" s="4" t="str">
        <f t="shared" si="6"/>
        <v xml:space="preserve"> , </v>
      </c>
      <c r="I68" s="6">
        <f ca="1">TODAY()</f>
        <v>45134</v>
      </c>
      <c r="K68" s="35">
        <f t="shared" ca="1" si="5"/>
        <v>123</v>
      </c>
      <c r="P68" s="40" t="str">
        <f>IFERROR(IF(OR(#REF!="Outreach",#REF!=""),"",#REF!),"")</f>
        <v/>
      </c>
      <c r="X68" s="7"/>
      <c r="AA68" s="7"/>
    </row>
    <row r="69" spans="4:27" s="7" customFormat="1" x14ac:dyDescent="0.25">
      <c r="D69" s="44">
        <f t="shared" si="4"/>
        <v>199</v>
      </c>
      <c r="F69" s="4" t="str">
        <f t="shared" si="6"/>
        <v xml:space="preserve"> , </v>
      </c>
      <c r="I69" s="46">
        <f ca="1">TODAY()</f>
        <v>45134</v>
      </c>
      <c r="K69" s="35">
        <f t="shared" ca="1" si="5"/>
        <v>123</v>
      </c>
      <c r="P69" s="40" t="str">
        <f>IFERROR(IF(OR(#REF!="Outreach",#REF!=""),"",#REF!),"")</f>
        <v/>
      </c>
    </row>
    <row r="70" spans="4:27" s="4" customFormat="1" x14ac:dyDescent="0.25">
      <c r="D70" s="44">
        <f t="shared" si="4"/>
        <v>199</v>
      </c>
      <c r="F70" s="4" t="str">
        <f t="shared" si="6"/>
        <v xml:space="preserve"> , </v>
      </c>
      <c r="I70" s="6">
        <f t="shared" ref="I70:I95" ca="1" si="7">TODAY()</f>
        <v>45134</v>
      </c>
      <c r="K70" s="35">
        <f t="shared" ca="1" si="5"/>
        <v>123</v>
      </c>
      <c r="P70" s="40" t="str">
        <f>IFERROR(IF(OR(#REF!="Outreach",#REF!=""),"",#REF!),"")</f>
        <v/>
      </c>
      <c r="X70" s="7"/>
      <c r="AA70" s="7"/>
    </row>
    <row r="71" spans="4:27" s="7" customFormat="1" x14ac:dyDescent="0.25">
      <c r="D71" s="44">
        <f t="shared" si="4"/>
        <v>199</v>
      </c>
      <c r="F71" s="4" t="str">
        <f t="shared" si="6"/>
        <v xml:space="preserve"> , </v>
      </c>
      <c r="I71" s="46">
        <f t="shared" ca="1" si="7"/>
        <v>45134</v>
      </c>
      <c r="K71" s="35">
        <f t="shared" ca="1" si="5"/>
        <v>123</v>
      </c>
      <c r="P71" s="40" t="str">
        <f>IFERROR(IF(OR(#REF!="Outreach",#REF!=""),"",#REF!),"")</f>
        <v/>
      </c>
    </row>
    <row r="72" spans="4:27" s="4" customFormat="1" x14ac:dyDescent="0.25">
      <c r="D72" s="44">
        <f t="shared" si="4"/>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4"/>
        <v>199</v>
      </c>
      <c r="F73" s="4" t="str">
        <f t="shared" si="6"/>
        <v xml:space="preserve"> , </v>
      </c>
      <c r="I73" s="46">
        <f t="shared" ca="1" si="7"/>
        <v>45134</v>
      </c>
      <c r="K73" s="35">
        <f t="shared" ca="1" si="5"/>
        <v>123</v>
      </c>
      <c r="P73" s="40" t="str">
        <f>IFERROR(IF(OR(#REF!="Outreach",#REF!=""),"",#REF!),"")</f>
        <v/>
      </c>
    </row>
    <row r="74" spans="4:27" s="4" customFormat="1" x14ac:dyDescent="0.25">
      <c r="D74" s="44">
        <f t="shared" si="4"/>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4"/>
        <v>199</v>
      </c>
      <c r="F75" s="4" t="str">
        <f t="shared" si="6"/>
        <v xml:space="preserve"> , </v>
      </c>
      <c r="I75" s="46">
        <f t="shared" ca="1" si="7"/>
        <v>45134</v>
      </c>
      <c r="K75" s="35">
        <f t="shared" ca="1" si="5"/>
        <v>123</v>
      </c>
      <c r="P75" s="40" t="str">
        <f>IFERROR(IF(OR(#REF!="Outreach",#REF!=""),"",#REF!),"")</f>
        <v/>
      </c>
    </row>
    <row r="76" spans="4:27" s="4" customFormat="1" x14ac:dyDescent="0.25">
      <c r="D76" s="44">
        <f t="shared" si="4"/>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4"/>
        <v>199</v>
      </c>
      <c r="F77" s="4" t="str">
        <f t="shared" si="6"/>
        <v xml:space="preserve"> , </v>
      </c>
      <c r="I77" s="46">
        <f t="shared" ca="1" si="7"/>
        <v>45134</v>
      </c>
      <c r="K77" s="35">
        <f t="shared" ca="1" si="5"/>
        <v>123</v>
      </c>
      <c r="P77" s="40" t="str">
        <f>IFERROR(IF(OR(#REF!="Outreach",#REF!=""),"",#REF!),"")</f>
        <v/>
      </c>
    </row>
    <row r="78" spans="4:27" s="4" customFormat="1" x14ac:dyDescent="0.25">
      <c r="D78" s="44">
        <f t="shared" si="4"/>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4"/>
        <v>199</v>
      </c>
      <c r="F79" s="4" t="str">
        <f t="shared" si="6"/>
        <v xml:space="preserve"> , </v>
      </c>
      <c r="I79" s="46">
        <f t="shared" ca="1" si="7"/>
        <v>45134</v>
      </c>
      <c r="K79" s="35">
        <f t="shared" ca="1" si="5"/>
        <v>123</v>
      </c>
      <c r="P79" s="40" t="str">
        <f>IFERROR(IF(OR(#REF!="Outreach",#REF!=""),"",#REF!),"")</f>
        <v/>
      </c>
    </row>
    <row r="80" spans="4:27" s="4" customFormat="1" x14ac:dyDescent="0.25">
      <c r="D80" s="44">
        <f t="shared" si="4"/>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4"/>
        <v>199</v>
      </c>
      <c r="F81" s="4" t="str">
        <f t="shared" si="6"/>
        <v xml:space="preserve"> , </v>
      </c>
      <c r="I81" s="46">
        <f t="shared" ca="1" si="7"/>
        <v>45134</v>
      </c>
      <c r="K81" s="35">
        <f t="shared" ca="1" si="5"/>
        <v>123</v>
      </c>
      <c r="P81" s="40" t="str">
        <f>IFERROR(IF(OR(#REF!="Outreach",#REF!=""),"",#REF!),"")</f>
        <v/>
      </c>
    </row>
    <row r="82" spans="4:27" s="4" customFormat="1" x14ac:dyDescent="0.25">
      <c r="D82" s="44">
        <f t="shared" si="4"/>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4"/>
        <v>199</v>
      </c>
      <c r="F83" s="4" t="str">
        <f t="shared" si="6"/>
        <v xml:space="preserve"> , </v>
      </c>
      <c r="I83" s="46">
        <f t="shared" ca="1" si="7"/>
        <v>45134</v>
      </c>
      <c r="K83" s="35">
        <f t="shared" ca="1" si="5"/>
        <v>123</v>
      </c>
      <c r="P83" s="40" t="str">
        <f>IFERROR(IF(OR(#REF!="Outreach",#REF!=""),"",#REF!),"")</f>
        <v/>
      </c>
    </row>
    <row r="84" spans="4:27" s="4" customFormat="1" x14ac:dyDescent="0.25">
      <c r="D84" s="44">
        <f t="shared" si="4"/>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4"/>
        <v>199</v>
      </c>
      <c r="F85" s="4" t="str">
        <f t="shared" si="6"/>
        <v xml:space="preserve"> , </v>
      </c>
      <c r="I85" s="46">
        <f t="shared" ca="1" si="7"/>
        <v>45134</v>
      </c>
      <c r="K85" s="35">
        <f t="shared" ca="1" si="5"/>
        <v>123</v>
      </c>
      <c r="P85" s="40" t="str">
        <f>IFERROR(IF(OR(#REF!="Outreach",#REF!=""),"",#REF!),"")</f>
        <v/>
      </c>
    </row>
    <row r="86" spans="4:27" s="4" customFormat="1" x14ac:dyDescent="0.25">
      <c r="D86" s="44">
        <f t="shared" si="4"/>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4"/>
        <v>199</v>
      </c>
      <c r="F87" s="4" t="str">
        <f t="shared" si="6"/>
        <v xml:space="preserve"> , </v>
      </c>
      <c r="I87" s="46">
        <f t="shared" ca="1" si="7"/>
        <v>45134</v>
      </c>
      <c r="K87" s="35">
        <f t="shared" ca="1" si="5"/>
        <v>123</v>
      </c>
      <c r="P87" s="40" t="str">
        <f>IFERROR(IF(OR(#REF!="Outreach",#REF!=""),"",#REF!),"")</f>
        <v/>
      </c>
    </row>
    <row r="88" spans="4:27" s="4" customFormat="1" x14ac:dyDescent="0.25">
      <c r="D88" s="44">
        <f t="shared" si="4"/>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4"/>
        <v>199</v>
      </c>
      <c r="F89" s="4" t="str">
        <f t="shared" si="6"/>
        <v xml:space="preserve"> , </v>
      </c>
      <c r="I89" s="46">
        <f t="shared" ca="1" si="7"/>
        <v>45134</v>
      </c>
      <c r="K89" s="35">
        <f t="shared" ca="1" si="5"/>
        <v>123</v>
      </c>
      <c r="P89" s="40" t="str">
        <f>IFERROR(IF(OR(#REF!="Outreach",#REF!=""),"",#REF!),"")</f>
        <v/>
      </c>
    </row>
    <row r="90" spans="4:27" s="4" customFormat="1" x14ac:dyDescent="0.25">
      <c r="D90" s="44">
        <f t="shared" si="4"/>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4"/>
        <v>199</v>
      </c>
      <c r="F91" s="4" t="str">
        <f t="shared" si="6"/>
        <v xml:space="preserve"> , </v>
      </c>
      <c r="I91" s="46">
        <f t="shared" ca="1" si="7"/>
        <v>45134</v>
      </c>
      <c r="K91" s="35">
        <f t="shared" ca="1" si="5"/>
        <v>123</v>
      </c>
      <c r="P91" s="40" t="str">
        <f>IFERROR(IF(OR(#REF!="Outreach",#REF!=""),"",#REF!),"")</f>
        <v/>
      </c>
    </row>
    <row r="92" spans="4:27" s="4" customFormat="1" x14ac:dyDescent="0.25">
      <c r="D92" s="44">
        <f t="shared" si="4"/>
        <v>199</v>
      </c>
      <c r="F92" s="4" t="str">
        <f t="shared" si="6"/>
        <v xml:space="preserve"> , </v>
      </c>
      <c r="I92" s="6">
        <f t="shared" ca="1" si="7"/>
        <v>45134</v>
      </c>
      <c r="K92" s="35">
        <f t="shared" ca="1" si="5"/>
        <v>123</v>
      </c>
      <c r="P92" s="40" t="str">
        <f>IFERROR(IF(OR(#REF!="Outreach",#REF!=""),"",#REF!),"")</f>
        <v/>
      </c>
      <c r="X92" s="7"/>
      <c r="AA92" s="7"/>
    </row>
    <row r="93" spans="4:27" s="7" customFormat="1" x14ac:dyDescent="0.25">
      <c r="D93" s="44">
        <f t="shared" si="4"/>
        <v>199</v>
      </c>
      <c r="F93" s="4" t="str">
        <f t="shared" si="6"/>
        <v xml:space="preserve"> , </v>
      </c>
      <c r="I93" s="46">
        <f t="shared" ca="1" si="7"/>
        <v>45134</v>
      </c>
      <c r="K93" s="35">
        <f t="shared" ca="1" si="5"/>
        <v>123</v>
      </c>
      <c r="P93" s="40" t="str">
        <f>IFERROR(IF(OR(#REF!="Outreach",#REF!=""),"",#REF!),"")</f>
        <v/>
      </c>
    </row>
    <row r="94" spans="4:27" s="4" customFormat="1" x14ac:dyDescent="0.25">
      <c r="D94" s="44">
        <f t="shared" si="4"/>
        <v>199</v>
      </c>
      <c r="F94" s="4" t="str">
        <f t="shared" si="6"/>
        <v xml:space="preserve"> , </v>
      </c>
      <c r="I94" s="6">
        <f t="shared" ca="1" si="7"/>
        <v>45134</v>
      </c>
      <c r="K94" s="35">
        <f t="shared" ca="1" si="5"/>
        <v>123</v>
      </c>
      <c r="P94" s="40" t="str">
        <f>IFERROR(IF(OR(#REF!="Outreach",#REF!=""),"",#REF!),"")</f>
        <v/>
      </c>
      <c r="X94" s="7"/>
      <c r="AA94" s="7"/>
    </row>
    <row r="95" spans="4:27" s="7" customFormat="1" x14ac:dyDescent="0.25">
      <c r="D95" s="44">
        <f t="shared" si="4"/>
        <v>199</v>
      </c>
      <c r="F95" s="4" t="str">
        <f t="shared" si="6"/>
        <v xml:space="preserve"> , </v>
      </c>
      <c r="I95" s="46">
        <f t="shared" ca="1" si="7"/>
        <v>45134</v>
      </c>
      <c r="K95" s="35">
        <f t="shared" ca="1" si="5"/>
        <v>123</v>
      </c>
      <c r="P95" s="40" t="str">
        <f>IFERROR(IF(OR(#REF!="Outreach",#REF!=""),"",#REF!),"")</f>
        <v/>
      </c>
    </row>
    <row r="96" spans="4:27" s="4" customFormat="1" x14ac:dyDescent="0.25">
      <c r="D96" s="44">
        <f t="shared" si="4"/>
        <v>199</v>
      </c>
      <c r="F96" s="4" t="str">
        <f t="shared" si="6"/>
        <v xml:space="preserve"> , </v>
      </c>
      <c r="I96" s="6">
        <f ca="1">TODAY()</f>
        <v>45134</v>
      </c>
      <c r="K96" s="35">
        <f t="shared" ca="1" si="5"/>
        <v>123</v>
      </c>
      <c r="P96" s="40" t="str">
        <f>IFERROR(IF(OR(#REF!="Outreach",#REF!=""),"",#REF!),"")</f>
        <v/>
      </c>
      <c r="X96" s="7"/>
      <c r="AA96" s="7"/>
    </row>
    <row r="97" spans="4:27" s="7" customFormat="1" x14ac:dyDescent="0.25">
      <c r="D97" s="44">
        <f t="shared" si="4"/>
        <v>199</v>
      </c>
      <c r="F97" s="4" t="str">
        <f t="shared" si="6"/>
        <v xml:space="preserve"> , </v>
      </c>
      <c r="I97" s="46">
        <f t="shared" ref="I97:I130" ca="1" si="8">TODAY()</f>
        <v>45134</v>
      </c>
      <c r="K97" s="35">
        <f t="shared" ca="1" si="5"/>
        <v>123</v>
      </c>
      <c r="P97" s="40" t="str">
        <f>IFERROR(IF(OR(#REF!="Outreach",#REF!=""),"",#REF!),"")</f>
        <v/>
      </c>
    </row>
    <row r="98" spans="4:27" s="4" customFormat="1" x14ac:dyDescent="0.25">
      <c r="D98" s="44">
        <f t="shared" si="4"/>
        <v>199</v>
      </c>
      <c r="F98" s="4" t="str">
        <f t="shared" si="6"/>
        <v xml:space="preserve"> , </v>
      </c>
      <c r="I98" s="6">
        <f t="shared" ca="1" si="8"/>
        <v>45134</v>
      </c>
      <c r="K98" s="35">
        <f t="shared" ca="1" si="5"/>
        <v>123</v>
      </c>
      <c r="P98" s="40" t="str">
        <f>IFERROR(IF(OR(#REF!="Outreach",#REF!=""),"",#REF!),"")</f>
        <v/>
      </c>
      <c r="X98" s="7"/>
      <c r="AA98" s="7"/>
    </row>
    <row r="99" spans="4:27" s="7" customFormat="1" x14ac:dyDescent="0.25">
      <c r="D99" s="44">
        <f t="shared" si="4"/>
        <v>199</v>
      </c>
      <c r="F99" s="4" t="str">
        <f t="shared" si="6"/>
        <v xml:space="preserve"> , </v>
      </c>
      <c r="I99" s="46">
        <f t="shared" ca="1" si="8"/>
        <v>45134</v>
      </c>
      <c r="K99" s="35">
        <f t="shared" ca="1" si="5"/>
        <v>123</v>
      </c>
      <c r="P99" s="40" t="str">
        <f>IFERROR(IF(OR(#REF!="Outreach",#REF!=""),"",#REF!),"")</f>
        <v/>
      </c>
    </row>
    <row r="100" spans="4:27" s="4" customFormat="1" x14ac:dyDescent="0.25">
      <c r="D100" s="44">
        <f t="shared" si="4"/>
        <v>199</v>
      </c>
      <c r="F100" s="4" t="str">
        <f t="shared" si="6"/>
        <v xml:space="preserve"> , </v>
      </c>
      <c r="I100" s="6">
        <f t="shared" ca="1" si="8"/>
        <v>45134</v>
      </c>
      <c r="K100" s="35">
        <f t="shared" ca="1" si="5"/>
        <v>123</v>
      </c>
      <c r="P100" s="40" t="str">
        <f>IFERROR(IF(OR(#REF!="Outreach",#REF!=""),"",#REF!),"")</f>
        <v/>
      </c>
      <c r="X100" s="7"/>
      <c r="AA100" s="7"/>
    </row>
    <row r="101" spans="4:27" s="7" customFormat="1" x14ac:dyDescent="0.25">
      <c r="D101" s="44">
        <f t="shared" si="4"/>
        <v>199</v>
      </c>
      <c r="F101" s="4" t="str">
        <f t="shared" si="6"/>
        <v xml:space="preserve"> , </v>
      </c>
      <c r="I101" s="46">
        <f t="shared" ca="1" si="8"/>
        <v>45134</v>
      </c>
      <c r="K101" s="35">
        <f t="shared" ca="1" si="5"/>
        <v>123</v>
      </c>
      <c r="P101" s="40" t="str">
        <f>IFERROR(IF(OR(#REF!="Outreach",#REF!=""),"",#REF!),"")</f>
        <v/>
      </c>
    </row>
    <row r="102" spans="4:27" s="4" customFormat="1" x14ac:dyDescent="0.25">
      <c r="D102" s="44">
        <f t="shared" si="4"/>
        <v>199</v>
      </c>
      <c r="F102" s="4" t="str">
        <f t="shared" si="6"/>
        <v xml:space="preserve"> , </v>
      </c>
      <c r="I102" s="6">
        <f t="shared" ca="1" si="8"/>
        <v>45134</v>
      </c>
      <c r="K102" s="35">
        <f t="shared" ca="1" si="5"/>
        <v>123</v>
      </c>
      <c r="P102" s="40" t="str">
        <f>IFERROR(IF(OR(#REF!="Outreach",#REF!=""),"",#REF!),"")</f>
        <v/>
      </c>
      <c r="X102" s="7"/>
      <c r="AA102" s="7"/>
    </row>
    <row r="103" spans="4:27" s="7" customFormat="1" x14ac:dyDescent="0.25">
      <c r="D103" s="44">
        <f t="shared" si="4"/>
        <v>199</v>
      </c>
      <c r="F103" s="4" t="str">
        <f t="shared" si="6"/>
        <v xml:space="preserve"> , </v>
      </c>
      <c r="I103" s="46">
        <f t="shared" ca="1" si="8"/>
        <v>45134</v>
      </c>
      <c r="K103" s="35">
        <f t="shared" ca="1" si="5"/>
        <v>123</v>
      </c>
      <c r="P103" s="40" t="str">
        <f>IFERROR(IF(OR(#REF!="Outreach",#REF!=""),"",#REF!),"")</f>
        <v/>
      </c>
    </row>
    <row r="104" spans="4:27" s="4" customFormat="1" x14ac:dyDescent="0.25">
      <c r="D104" s="44">
        <f t="shared" si="4"/>
        <v>199</v>
      </c>
      <c r="F104" s="4" t="str">
        <f t="shared" si="6"/>
        <v xml:space="preserve"> , </v>
      </c>
      <c r="I104" s="6">
        <f t="shared" ca="1" si="8"/>
        <v>45134</v>
      </c>
      <c r="K104" s="35">
        <f t="shared" ca="1" si="5"/>
        <v>123</v>
      </c>
      <c r="P104" s="40" t="str">
        <f>IFERROR(IF(OR(#REF!="Outreach",#REF!=""),"",#REF!),"")</f>
        <v/>
      </c>
      <c r="X104" s="7"/>
      <c r="AA104" s="7"/>
    </row>
    <row r="105" spans="4:27" s="7" customFormat="1" x14ac:dyDescent="0.25">
      <c r="D105" s="44">
        <f t="shared" si="4"/>
        <v>199</v>
      </c>
      <c r="F105" s="4" t="str">
        <f t="shared" si="6"/>
        <v xml:space="preserve"> , </v>
      </c>
      <c r="I105" s="46">
        <f t="shared" ca="1" si="8"/>
        <v>45134</v>
      </c>
      <c r="K105" s="35">
        <f t="shared" ca="1" si="5"/>
        <v>123</v>
      </c>
      <c r="P105" s="40" t="str">
        <f>IFERROR(IF(OR(#REF!="Outreach",#REF!=""),"",#REF!),"")</f>
        <v/>
      </c>
    </row>
    <row r="106" spans="4:27" s="4" customFormat="1" x14ac:dyDescent="0.25">
      <c r="D106" s="44">
        <f t="shared" si="4"/>
        <v>199</v>
      </c>
      <c r="F106" s="4" t="str">
        <f t="shared" si="6"/>
        <v xml:space="preserve"> , </v>
      </c>
      <c r="I106" s="6">
        <f t="shared" ca="1" si="8"/>
        <v>45134</v>
      </c>
      <c r="K106" s="35">
        <f t="shared" ca="1" si="5"/>
        <v>123</v>
      </c>
      <c r="P106" s="40" t="str">
        <f>IFERROR(IF(OR(#REF!="Outreach",#REF!=""),"",#REF!),"")</f>
        <v/>
      </c>
      <c r="X106" s="7"/>
      <c r="AA106" s="7"/>
    </row>
    <row r="107" spans="4:27" s="7" customFormat="1" x14ac:dyDescent="0.25">
      <c r="D107" s="44">
        <f t="shared" si="4"/>
        <v>199</v>
      </c>
      <c r="F107" s="4" t="str">
        <f t="shared" si="6"/>
        <v xml:space="preserve"> , </v>
      </c>
      <c r="I107" s="46">
        <f t="shared" ca="1" si="8"/>
        <v>45134</v>
      </c>
      <c r="K107" s="35">
        <f t="shared" ca="1" si="5"/>
        <v>123</v>
      </c>
      <c r="P107" s="40" t="str">
        <f>IFERROR(IF(OR(#REF!="Outreach",#REF!=""),"",#REF!),"")</f>
        <v/>
      </c>
    </row>
    <row r="108" spans="4:27" s="4" customFormat="1" x14ac:dyDescent="0.25">
      <c r="D108" s="44">
        <f t="shared" si="4"/>
        <v>199</v>
      </c>
      <c r="F108" s="4" t="str">
        <f t="shared" si="6"/>
        <v xml:space="preserve"> , </v>
      </c>
      <c r="I108" s="6">
        <f t="shared" ca="1" si="8"/>
        <v>45134</v>
      </c>
      <c r="K108" s="35">
        <f t="shared" ca="1" si="5"/>
        <v>123</v>
      </c>
      <c r="P108" s="40" t="str">
        <f>IFERROR(IF(OR(#REF!="Outreach",#REF!=""),"",#REF!),"")</f>
        <v/>
      </c>
      <c r="X108" s="7"/>
      <c r="AA108" s="7"/>
    </row>
    <row r="109" spans="4:27" s="7" customFormat="1" x14ac:dyDescent="0.25">
      <c r="D109" s="44">
        <f t="shared" si="4"/>
        <v>199</v>
      </c>
      <c r="F109" s="4" t="str">
        <f t="shared" si="6"/>
        <v xml:space="preserve"> , </v>
      </c>
      <c r="I109" s="46">
        <f t="shared" ca="1" si="8"/>
        <v>45134</v>
      </c>
      <c r="K109" s="35">
        <f t="shared" ca="1" si="5"/>
        <v>123</v>
      </c>
      <c r="P109" s="40" t="str">
        <f>IFERROR(IF(OR(#REF!="Outreach",#REF!=""),"",#REF!),"")</f>
        <v/>
      </c>
    </row>
    <row r="110" spans="4:27" s="4" customFormat="1" x14ac:dyDescent="0.25">
      <c r="D110" s="44">
        <f t="shared" si="4"/>
        <v>199</v>
      </c>
      <c r="F110" s="4" t="str">
        <f t="shared" si="6"/>
        <v xml:space="preserve"> , </v>
      </c>
      <c r="I110" s="6">
        <f t="shared" ca="1" si="8"/>
        <v>45134</v>
      </c>
      <c r="K110" s="35">
        <f t="shared" ca="1" si="5"/>
        <v>123</v>
      </c>
      <c r="P110" s="40" t="str">
        <f>IFERROR(IF(OR(#REF!="Outreach",#REF!=""),"",#REF!),"")</f>
        <v/>
      </c>
      <c r="X110" s="7"/>
      <c r="AA110" s="7"/>
    </row>
    <row r="111" spans="4:27" s="7" customFormat="1" x14ac:dyDescent="0.25">
      <c r="D111" s="44">
        <f t="shared" si="4"/>
        <v>199</v>
      </c>
      <c r="F111" s="4" t="str">
        <f t="shared" si="6"/>
        <v xml:space="preserve"> , </v>
      </c>
      <c r="I111" s="46">
        <f t="shared" ca="1" si="8"/>
        <v>45134</v>
      </c>
      <c r="K111" s="35">
        <f t="shared" ca="1" si="5"/>
        <v>123</v>
      </c>
      <c r="P111" s="40" t="str">
        <f>IFERROR(IF(OR(#REF!="Outreach",#REF!=""),"",#REF!),"")</f>
        <v/>
      </c>
    </row>
    <row r="112" spans="4:27" s="4" customFormat="1" x14ac:dyDescent="0.25">
      <c r="D112" s="44">
        <f t="shared" si="4"/>
        <v>199</v>
      </c>
      <c r="F112" s="4" t="str">
        <f t="shared" si="6"/>
        <v xml:space="preserve"> , </v>
      </c>
      <c r="I112" s="6">
        <f t="shared" ca="1" si="8"/>
        <v>45134</v>
      </c>
      <c r="K112" s="35">
        <f t="shared" ca="1" si="5"/>
        <v>123</v>
      </c>
      <c r="P112" s="40" t="str">
        <f>IFERROR(IF(OR(#REF!="Outreach",#REF!=""),"",#REF!),"")</f>
        <v/>
      </c>
      <c r="X112" s="7"/>
      <c r="AA112" s="7"/>
    </row>
    <row r="113" spans="4:27" s="7" customFormat="1" x14ac:dyDescent="0.25">
      <c r="D113" s="44">
        <f t="shared" si="4"/>
        <v>199</v>
      </c>
      <c r="F113" s="4" t="str">
        <f t="shared" si="6"/>
        <v xml:space="preserve"> , </v>
      </c>
      <c r="I113" s="46">
        <f t="shared" ca="1" si="8"/>
        <v>45134</v>
      </c>
      <c r="K113" s="35">
        <f t="shared" ca="1" si="5"/>
        <v>123</v>
      </c>
      <c r="P113" s="40" t="str">
        <f>IFERROR(IF(OR(#REF!="Outreach",#REF!=""),"",#REF!),"")</f>
        <v/>
      </c>
    </row>
    <row r="114" spans="4:27" s="4" customFormat="1" x14ac:dyDescent="0.25">
      <c r="D114" s="44">
        <f t="shared" si="4"/>
        <v>199</v>
      </c>
      <c r="F114" s="4" t="str">
        <f t="shared" si="6"/>
        <v xml:space="preserve"> , </v>
      </c>
      <c r="I114" s="6">
        <f t="shared" ca="1" si="8"/>
        <v>45134</v>
      </c>
      <c r="K114" s="35">
        <f t="shared" ca="1" si="5"/>
        <v>123</v>
      </c>
      <c r="P114" s="40" t="str">
        <f>IFERROR(IF(OR(#REF!="Outreach",#REF!=""),"",#REF!),"")</f>
        <v/>
      </c>
      <c r="X114" s="7"/>
      <c r="AA114" s="7"/>
    </row>
    <row r="115" spans="4:27" s="7" customFormat="1" x14ac:dyDescent="0.25">
      <c r="D115" s="44">
        <f t="shared" si="4"/>
        <v>199</v>
      </c>
      <c r="F115" s="4" t="str">
        <f t="shared" si="6"/>
        <v xml:space="preserve"> , </v>
      </c>
      <c r="I115" s="46">
        <f t="shared" ca="1" si="8"/>
        <v>45134</v>
      </c>
      <c r="K115" s="35">
        <f t="shared" ca="1" si="5"/>
        <v>123</v>
      </c>
      <c r="P115" s="40" t="str">
        <f>IFERROR(IF(OR(#REF!="Outreach",#REF!=""),"",#REF!),"")</f>
        <v/>
      </c>
    </row>
    <row r="116" spans="4:27" s="4" customFormat="1" x14ac:dyDescent="0.25">
      <c r="D116" s="44">
        <f t="shared" si="4"/>
        <v>199</v>
      </c>
      <c r="F116" s="4" t="str">
        <f t="shared" si="6"/>
        <v xml:space="preserve"> , </v>
      </c>
      <c r="I116" s="6">
        <f t="shared" ca="1" si="8"/>
        <v>45134</v>
      </c>
      <c r="K116" s="35">
        <f t="shared" ca="1" si="5"/>
        <v>123</v>
      </c>
      <c r="P116" s="40" t="str">
        <f>IFERROR(IF(OR(#REF!="Outreach",#REF!=""),"",#REF!),"")</f>
        <v/>
      </c>
      <c r="X116" s="7"/>
      <c r="AA116" s="7"/>
    </row>
    <row r="117" spans="4:27" s="7" customFormat="1" x14ac:dyDescent="0.25">
      <c r="D117" s="44">
        <f t="shared" si="4"/>
        <v>199</v>
      </c>
      <c r="F117" s="4" t="str">
        <f t="shared" si="6"/>
        <v xml:space="preserve"> , </v>
      </c>
      <c r="I117" s="46">
        <f t="shared" ca="1" si="8"/>
        <v>45134</v>
      </c>
      <c r="K117" s="35">
        <f t="shared" ca="1" si="5"/>
        <v>123</v>
      </c>
      <c r="P117" s="40" t="str">
        <f>IFERROR(IF(OR(#REF!="Outreach",#REF!=""),"",#REF!),"")</f>
        <v/>
      </c>
    </row>
    <row r="118" spans="4:27" s="4" customFormat="1" x14ac:dyDescent="0.25">
      <c r="D118" s="44">
        <f t="shared" si="4"/>
        <v>199</v>
      </c>
      <c r="F118" s="4" t="str">
        <f t="shared" si="6"/>
        <v xml:space="preserve"> , </v>
      </c>
      <c r="I118" s="6">
        <f t="shared" ca="1" si="8"/>
        <v>45134</v>
      </c>
      <c r="K118" s="35">
        <f t="shared" ca="1" si="5"/>
        <v>123</v>
      </c>
      <c r="P118" s="40" t="str">
        <f>IFERROR(IF(OR(#REF!="Outreach",#REF!=""),"",#REF!),"")</f>
        <v/>
      </c>
      <c r="X118" s="7"/>
      <c r="AA118" s="7"/>
    </row>
    <row r="119" spans="4:27" s="7" customFormat="1" x14ac:dyDescent="0.25">
      <c r="D119" s="44">
        <f t="shared" si="4"/>
        <v>199</v>
      </c>
      <c r="F119" s="4" t="str">
        <f t="shared" si="6"/>
        <v xml:space="preserve"> , </v>
      </c>
      <c r="I119" s="46">
        <f t="shared" ca="1" si="8"/>
        <v>45134</v>
      </c>
      <c r="K119" s="35">
        <f t="shared" ca="1" si="5"/>
        <v>123</v>
      </c>
      <c r="P119" s="40" t="str">
        <f>IFERROR(IF(OR(#REF!="Outreach",#REF!=""),"",#REF!),"")</f>
        <v/>
      </c>
    </row>
    <row r="120" spans="4:27" s="4" customFormat="1" x14ac:dyDescent="0.25">
      <c r="D120" s="44">
        <f t="shared" si="4"/>
        <v>199</v>
      </c>
      <c r="F120" s="4" t="str">
        <f t="shared" si="6"/>
        <v xml:space="preserve"> , </v>
      </c>
      <c r="I120" s="6">
        <f t="shared" ca="1" si="8"/>
        <v>45134</v>
      </c>
      <c r="K120" s="35">
        <f t="shared" ca="1" si="5"/>
        <v>123</v>
      </c>
      <c r="P120" s="40" t="str">
        <f>IFERROR(IF(OR(#REF!="Outreach",#REF!=""),"",#REF!),"")</f>
        <v/>
      </c>
      <c r="X120" s="7"/>
      <c r="AA120" s="7"/>
    </row>
    <row r="121" spans="4:27" s="7" customFormat="1" x14ac:dyDescent="0.25">
      <c r="D121" s="44">
        <f t="shared" si="4"/>
        <v>199</v>
      </c>
      <c r="F121" s="4" t="str">
        <f t="shared" si="6"/>
        <v xml:space="preserve"> , </v>
      </c>
      <c r="I121" s="46">
        <f t="shared" ca="1" si="8"/>
        <v>45134</v>
      </c>
      <c r="K121" s="35">
        <f t="shared" ca="1" si="5"/>
        <v>123</v>
      </c>
      <c r="P121" s="40" t="str">
        <f>IFERROR(IF(OR(#REF!="Outreach",#REF!=""),"",#REF!),"")</f>
        <v/>
      </c>
    </row>
    <row r="122" spans="4:27" s="4" customFormat="1" x14ac:dyDescent="0.25">
      <c r="D122" s="44">
        <f t="shared" si="4"/>
        <v>199</v>
      </c>
      <c r="F122" s="4" t="str">
        <f t="shared" si="6"/>
        <v xml:space="preserve"> , </v>
      </c>
      <c r="I122" s="6">
        <f t="shared" ca="1" si="8"/>
        <v>45134</v>
      </c>
      <c r="K122" s="35">
        <f t="shared" ca="1" si="5"/>
        <v>123</v>
      </c>
      <c r="P122" s="40" t="str">
        <f>IFERROR(IF(OR(#REF!="Outreach",#REF!=""),"",#REF!),"")</f>
        <v/>
      </c>
      <c r="X122" s="7"/>
      <c r="AA122" s="7"/>
    </row>
    <row r="123" spans="4:27" s="7" customFormat="1" x14ac:dyDescent="0.25">
      <c r="D123" s="44">
        <f t="shared" si="4"/>
        <v>199</v>
      </c>
      <c r="F123" s="4" t="str">
        <f t="shared" si="6"/>
        <v xml:space="preserve"> , </v>
      </c>
      <c r="I123" s="46">
        <f t="shared" ca="1" si="8"/>
        <v>45134</v>
      </c>
      <c r="K123" s="35">
        <f t="shared" ca="1" si="5"/>
        <v>123</v>
      </c>
      <c r="P123" s="40" t="str">
        <f>IFERROR(IF(OR(#REF!="Outreach",#REF!=""),"",#REF!),"")</f>
        <v/>
      </c>
    </row>
    <row r="124" spans="4:27" s="4" customFormat="1" x14ac:dyDescent="0.25">
      <c r="D124" s="44">
        <f t="shared" si="4"/>
        <v>199</v>
      </c>
      <c r="F124" s="4" t="str">
        <f t="shared" si="6"/>
        <v xml:space="preserve"> , </v>
      </c>
      <c r="I124" s="6">
        <f t="shared" ca="1" si="8"/>
        <v>45134</v>
      </c>
      <c r="K124" s="35">
        <f t="shared" ca="1" si="5"/>
        <v>123</v>
      </c>
      <c r="P124" s="40" t="str">
        <f>IFERROR(IF(OR(#REF!="Outreach",#REF!=""),"",#REF!),"")</f>
        <v/>
      </c>
      <c r="X124" s="7"/>
      <c r="AA124" s="7"/>
    </row>
    <row r="125" spans="4:27" s="7" customFormat="1" x14ac:dyDescent="0.25">
      <c r="D125" s="44">
        <f t="shared" si="4"/>
        <v>199</v>
      </c>
      <c r="F125" s="4" t="str">
        <f t="shared" si="6"/>
        <v xml:space="preserve"> , </v>
      </c>
      <c r="I125" s="46">
        <f ca="1">TODAY()</f>
        <v>45134</v>
      </c>
      <c r="K125" s="35">
        <f t="shared" ca="1" si="5"/>
        <v>123</v>
      </c>
      <c r="P125" s="40" t="str">
        <f>IFERROR(IF(OR(#REF!="Outreach",#REF!=""),"",#REF!),"")</f>
        <v/>
      </c>
    </row>
    <row r="126" spans="4:27" s="4" customFormat="1" x14ac:dyDescent="0.25">
      <c r="D126" s="44">
        <f t="shared" si="4"/>
        <v>199</v>
      </c>
      <c r="F126" s="4" t="str">
        <f t="shared" si="6"/>
        <v xml:space="preserve"> , </v>
      </c>
      <c r="I126" s="6">
        <f t="shared" ca="1" si="8"/>
        <v>45134</v>
      </c>
      <c r="K126" s="35">
        <f t="shared" ca="1" si="5"/>
        <v>123</v>
      </c>
      <c r="P126" s="40" t="str">
        <f>IFERROR(IF(OR(#REF!="Outreach",#REF!=""),"",#REF!),"")</f>
        <v/>
      </c>
      <c r="X126" s="7"/>
      <c r="AA126" s="7"/>
    </row>
    <row r="127" spans="4:27" s="7" customFormat="1" x14ac:dyDescent="0.25">
      <c r="D127" s="44">
        <f t="shared" si="4"/>
        <v>199</v>
      </c>
      <c r="F127" s="4" t="str">
        <f t="shared" si="6"/>
        <v xml:space="preserve"> , </v>
      </c>
      <c r="I127" s="46">
        <f t="shared" ca="1" si="8"/>
        <v>45134</v>
      </c>
      <c r="K127" s="35">
        <f t="shared" ca="1" si="5"/>
        <v>123</v>
      </c>
      <c r="P127" s="40" t="str">
        <f>IFERROR(IF(OR(#REF!="Outreach",#REF!=""),"",#REF!),"")</f>
        <v/>
      </c>
    </row>
    <row r="128" spans="4:27" s="4" customFormat="1" x14ac:dyDescent="0.25">
      <c r="D128" s="44">
        <f t="shared" si="4"/>
        <v>199</v>
      </c>
      <c r="F128" s="4" t="str">
        <f t="shared" si="6"/>
        <v xml:space="preserve"> , </v>
      </c>
      <c r="I128" s="6">
        <f t="shared" ca="1" si="8"/>
        <v>45134</v>
      </c>
      <c r="K128" s="35">
        <f t="shared" ca="1" si="5"/>
        <v>123</v>
      </c>
      <c r="P128" s="40" t="str">
        <f>IFERROR(IF(OR(#REF!="Outreach",#REF!=""),"",#REF!),"")</f>
        <v/>
      </c>
      <c r="X128" s="7"/>
      <c r="AA128" s="7"/>
    </row>
    <row r="129" spans="4:27" s="7" customFormat="1" x14ac:dyDescent="0.25">
      <c r="D129" s="44">
        <f t="shared" si="4"/>
        <v>199</v>
      </c>
      <c r="F129" s="4" t="str">
        <f t="shared" si="6"/>
        <v xml:space="preserve"> , </v>
      </c>
      <c r="I129" s="46">
        <f t="shared" ca="1" si="8"/>
        <v>45134</v>
      </c>
      <c r="K129" s="35">
        <f t="shared" ca="1" si="5"/>
        <v>123</v>
      </c>
      <c r="P129" s="40" t="str">
        <f>IFERROR(IF(OR(#REF!="Outreach",#REF!=""),"",#REF!),"")</f>
        <v/>
      </c>
    </row>
    <row r="130" spans="4:27" s="4" customFormat="1" x14ac:dyDescent="0.25">
      <c r="D130" s="44">
        <f t="shared" ref="D130:D193" si="9">COUNTIF($F$2:$F$200,F131)</f>
        <v>199</v>
      </c>
      <c r="F130" s="4" t="str">
        <f t="shared" si="6"/>
        <v xml:space="preserve"> , </v>
      </c>
      <c r="I130" s="6">
        <f t="shared" ca="1" si="8"/>
        <v>45134</v>
      </c>
      <c r="K130" s="35">
        <f t="shared" ref="K130:K193" ca="1" si="10">DATEDIF(J130,TODAY(),"y")</f>
        <v>123</v>
      </c>
      <c r="P130" s="40" t="str">
        <f>IFERROR(IF(OR(#REF!="Outreach",#REF!=""),"",#REF!),"")</f>
        <v/>
      </c>
      <c r="X130" s="7"/>
      <c r="AA130" s="7"/>
    </row>
    <row r="131" spans="4:27" s="7" customFormat="1" x14ac:dyDescent="0.25">
      <c r="D131" s="44">
        <f t="shared" si="9"/>
        <v>199</v>
      </c>
      <c r="F131" s="4" t="str">
        <f t="shared" ref="F131:F194" si="11">CONCATENATE(G131," , ",H131)</f>
        <v xml:space="preserve"> , </v>
      </c>
      <c r="I131" s="46">
        <f ca="1">TODAY()</f>
        <v>45134</v>
      </c>
      <c r="K131" s="35">
        <f t="shared" ca="1" si="10"/>
        <v>123</v>
      </c>
      <c r="P131" s="40" t="str">
        <f>IFERROR(IF(OR(#REF!="Outreach",#REF!=""),"",#REF!),"")</f>
        <v/>
      </c>
    </row>
    <row r="132" spans="4:27" s="4" customFormat="1" x14ac:dyDescent="0.25">
      <c r="D132" s="44">
        <f t="shared" si="9"/>
        <v>199</v>
      </c>
      <c r="F132" s="4" t="str">
        <f t="shared" si="11"/>
        <v xml:space="preserve"> , </v>
      </c>
      <c r="I132" s="6">
        <f t="shared" ref="I132:I174" ca="1" si="12">TODAY()</f>
        <v>45134</v>
      </c>
      <c r="K132" s="35">
        <f t="shared" ca="1" si="10"/>
        <v>123</v>
      </c>
      <c r="P132" s="40" t="str">
        <f>IFERROR(IF(OR(#REF!="Outreach",#REF!=""),"",#REF!),"")</f>
        <v/>
      </c>
      <c r="X132" s="7"/>
      <c r="AA132" s="7"/>
    </row>
    <row r="133" spans="4:27" s="7" customFormat="1" x14ac:dyDescent="0.25">
      <c r="D133" s="44">
        <f t="shared" si="9"/>
        <v>199</v>
      </c>
      <c r="F133" s="4" t="str">
        <f t="shared" si="11"/>
        <v xml:space="preserve"> , </v>
      </c>
      <c r="I133" s="46">
        <f t="shared" ca="1" si="12"/>
        <v>45134</v>
      </c>
      <c r="K133" s="35">
        <f t="shared" ca="1" si="10"/>
        <v>123</v>
      </c>
      <c r="P133" s="40" t="str">
        <f>IFERROR(IF(OR(#REF!="Outreach",#REF!=""),"",#REF!),"")</f>
        <v/>
      </c>
    </row>
    <row r="134" spans="4:27" s="4" customFormat="1" x14ac:dyDescent="0.25">
      <c r="D134" s="44">
        <f t="shared" si="9"/>
        <v>199</v>
      </c>
      <c r="F134" s="4" t="str">
        <f t="shared" si="11"/>
        <v xml:space="preserve"> , </v>
      </c>
      <c r="I134" s="6">
        <f t="shared" ca="1" si="12"/>
        <v>45134</v>
      </c>
      <c r="K134" s="35">
        <f t="shared" ca="1" si="10"/>
        <v>123</v>
      </c>
      <c r="P134" s="40" t="str">
        <f>IFERROR(IF(OR(#REF!="Outreach",#REF!=""),"",#REF!),"")</f>
        <v/>
      </c>
      <c r="X134" s="7"/>
      <c r="AA134" s="7"/>
    </row>
    <row r="135" spans="4:27" s="7" customFormat="1" x14ac:dyDescent="0.25">
      <c r="D135" s="44">
        <f t="shared" si="9"/>
        <v>199</v>
      </c>
      <c r="F135" s="4" t="str">
        <f t="shared" si="11"/>
        <v xml:space="preserve"> , </v>
      </c>
      <c r="I135" s="46">
        <f t="shared" ca="1" si="12"/>
        <v>45134</v>
      </c>
      <c r="K135" s="35">
        <f t="shared" ca="1" si="10"/>
        <v>123</v>
      </c>
      <c r="P135" s="40" t="str">
        <f>IFERROR(IF(OR(#REF!="Outreach",#REF!=""),"",#REF!),"")</f>
        <v/>
      </c>
    </row>
    <row r="136" spans="4:27" s="4" customFormat="1" x14ac:dyDescent="0.25">
      <c r="D136" s="44">
        <f t="shared" si="9"/>
        <v>199</v>
      </c>
      <c r="F136" s="4" t="str">
        <f t="shared" si="11"/>
        <v xml:space="preserve"> , </v>
      </c>
      <c r="I136" s="6">
        <f t="shared" ca="1" si="12"/>
        <v>45134</v>
      </c>
      <c r="K136" s="35">
        <f t="shared" ca="1" si="10"/>
        <v>123</v>
      </c>
      <c r="P136" s="40" t="str">
        <f>IFERROR(IF(OR(#REF!="Outreach",#REF!=""),"",#REF!),"")</f>
        <v/>
      </c>
      <c r="X136" s="7"/>
      <c r="AA136" s="7"/>
    </row>
    <row r="137" spans="4:27" s="7" customFormat="1" x14ac:dyDescent="0.25">
      <c r="D137" s="44">
        <f t="shared" si="9"/>
        <v>199</v>
      </c>
      <c r="F137" s="4" t="str">
        <f t="shared" si="11"/>
        <v xml:space="preserve"> , </v>
      </c>
      <c r="I137" s="46">
        <f t="shared" ca="1" si="12"/>
        <v>45134</v>
      </c>
      <c r="K137" s="35">
        <f t="shared" ca="1" si="10"/>
        <v>123</v>
      </c>
      <c r="P137" s="40" t="str">
        <f>IFERROR(IF(OR(#REF!="Outreach",#REF!=""),"",#REF!),"")</f>
        <v/>
      </c>
    </row>
    <row r="138" spans="4:27" s="4" customFormat="1" x14ac:dyDescent="0.25">
      <c r="D138" s="44">
        <f t="shared" si="9"/>
        <v>199</v>
      </c>
      <c r="F138" s="4" t="str">
        <f t="shared" si="11"/>
        <v xml:space="preserve"> , </v>
      </c>
      <c r="I138" s="6">
        <f t="shared" ca="1" si="12"/>
        <v>45134</v>
      </c>
      <c r="K138" s="35">
        <f t="shared" ca="1" si="10"/>
        <v>123</v>
      </c>
      <c r="P138" s="40" t="str">
        <f>IFERROR(IF(OR(#REF!="Outreach",#REF!=""),"",#REF!),"")</f>
        <v/>
      </c>
      <c r="X138" s="7"/>
      <c r="AA138" s="7"/>
    </row>
    <row r="139" spans="4:27" s="7" customFormat="1" x14ac:dyDescent="0.25">
      <c r="D139" s="44">
        <f t="shared" si="9"/>
        <v>199</v>
      </c>
      <c r="F139" s="4" t="str">
        <f t="shared" si="11"/>
        <v xml:space="preserve"> , </v>
      </c>
      <c r="I139" s="46">
        <f t="shared" ca="1" si="12"/>
        <v>45134</v>
      </c>
      <c r="K139" s="35">
        <f t="shared" ca="1" si="10"/>
        <v>123</v>
      </c>
      <c r="P139" s="40" t="str">
        <f>IFERROR(IF(OR(#REF!="Outreach",#REF!=""),"",#REF!),"")</f>
        <v/>
      </c>
    </row>
    <row r="140" spans="4:27" s="4" customFormat="1" x14ac:dyDescent="0.25">
      <c r="D140" s="44">
        <f t="shared" si="9"/>
        <v>199</v>
      </c>
      <c r="F140" s="4" t="str">
        <f t="shared" si="11"/>
        <v xml:space="preserve"> , </v>
      </c>
      <c r="I140" s="6">
        <f t="shared" ca="1" si="12"/>
        <v>45134</v>
      </c>
      <c r="K140" s="35">
        <f t="shared" ca="1" si="10"/>
        <v>123</v>
      </c>
      <c r="P140" s="40" t="str">
        <f>IFERROR(IF(OR(#REF!="Outreach",#REF!=""),"",#REF!),"")</f>
        <v/>
      </c>
      <c r="X140" s="7"/>
      <c r="AA140" s="7"/>
    </row>
    <row r="141" spans="4:27" s="7" customFormat="1" x14ac:dyDescent="0.25">
      <c r="D141" s="44">
        <f t="shared" si="9"/>
        <v>199</v>
      </c>
      <c r="F141" s="4" t="str">
        <f t="shared" si="11"/>
        <v xml:space="preserve"> , </v>
      </c>
      <c r="I141" s="46">
        <f t="shared" ca="1" si="12"/>
        <v>45134</v>
      </c>
      <c r="K141" s="35">
        <f t="shared" ca="1" si="10"/>
        <v>123</v>
      </c>
      <c r="P141" s="40" t="str">
        <f>IFERROR(IF(OR(#REF!="Outreach",#REF!=""),"",#REF!),"")</f>
        <v/>
      </c>
    </row>
    <row r="142" spans="4:27" s="4" customFormat="1" x14ac:dyDescent="0.25">
      <c r="D142" s="44">
        <f t="shared" si="9"/>
        <v>199</v>
      </c>
      <c r="F142" s="4" t="str">
        <f t="shared" si="11"/>
        <v xml:space="preserve"> , </v>
      </c>
      <c r="I142" s="6">
        <f t="shared" ca="1" si="12"/>
        <v>45134</v>
      </c>
      <c r="K142" s="35">
        <f t="shared" ca="1" si="10"/>
        <v>123</v>
      </c>
      <c r="P142" s="40" t="str">
        <f>IFERROR(IF(OR(#REF!="Outreach",#REF!=""),"",#REF!),"")</f>
        <v/>
      </c>
      <c r="X142" s="7"/>
      <c r="AA142" s="7"/>
    </row>
    <row r="143" spans="4:27" s="7" customFormat="1" x14ac:dyDescent="0.25">
      <c r="D143" s="44">
        <f t="shared" si="9"/>
        <v>199</v>
      </c>
      <c r="F143" s="4" t="str">
        <f t="shared" si="11"/>
        <v xml:space="preserve"> , </v>
      </c>
      <c r="I143" s="46">
        <f t="shared" ca="1" si="12"/>
        <v>45134</v>
      </c>
      <c r="K143" s="35">
        <f t="shared" ca="1" si="10"/>
        <v>123</v>
      </c>
      <c r="P143" s="40" t="str">
        <f>IFERROR(IF(OR(#REF!="Outreach",#REF!=""),"",#REF!),"")</f>
        <v/>
      </c>
    </row>
    <row r="144" spans="4:27" s="4" customFormat="1" x14ac:dyDescent="0.25">
      <c r="D144" s="44">
        <f t="shared" si="9"/>
        <v>199</v>
      </c>
      <c r="F144" s="4" t="str">
        <f t="shared" si="11"/>
        <v xml:space="preserve"> , </v>
      </c>
      <c r="I144" s="6">
        <f t="shared" ca="1" si="12"/>
        <v>45134</v>
      </c>
      <c r="K144" s="35">
        <f t="shared" ca="1" si="10"/>
        <v>123</v>
      </c>
      <c r="P144" s="40" t="str">
        <f>IFERROR(IF(OR(#REF!="Outreach",#REF!=""),"",#REF!),"")</f>
        <v/>
      </c>
      <c r="X144" s="7"/>
      <c r="AA144" s="7"/>
    </row>
    <row r="145" spans="4:27" s="7" customFormat="1" x14ac:dyDescent="0.25">
      <c r="D145" s="44">
        <f t="shared" si="9"/>
        <v>199</v>
      </c>
      <c r="F145" s="4" t="str">
        <f t="shared" si="11"/>
        <v xml:space="preserve"> , </v>
      </c>
      <c r="I145" s="46">
        <f t="shared" ca="1" si="12"/>
        <v>45134</v>
      </c>
      <c r="K145" s="35">
        <f t="shared" ca="1" si="10"/>
        <v>123</v>
      </c>
      <c r="P145" s="40" t="str">
        <f>IFERROR(IF(OR(#REF!="Outreach",#REF!=""),"",#REF!),"")</f>
        <v/>
      </c>
    </row>
    <row r="146" spans="4:27" s="4" customFormat="1" x14ac:dyDescent="0.25">
      <c r="D146" s="44">
        <f t="shared" si="9"/>
        <v>199</v>
      </c>
      <c r="F146" s="4" t="str">
        <f t="shared" si="11"/>
        <v xml:space="preserve"> , </v>
      </c>
      <c r="I146" s="6">
        <f t="shared" ca="1" si="12"/>
        <v>45134</v>
      </c>
      <c r="K146" s="35">
        <f t="shared" ca="1" si="10"/>
        <v>123</v>
      </c>
      <c r="P146" s="40" t="str">
        <f>IFERROR(IF(OR(#REF!="Outreach",#REF!=""),"",#REF!),"")</f>
        <v/>
      </c>
      <c r="X146" s="7"/>
      <c r="AA146" s="7"/>
    </row>
    <row r="147" spans="4:27" s="7" customFormat="1" x14ac:dyDescent="0.25">
      <c r="D147" s="44">
        <f t="shared" si="9"/>
        <v>199</v>
      </c>
      <c r="F147" s="4" t="str">
        <f t="shared" si="11"/>
        <v xml:space="preserve"> , </v>
      </c>
      <c r="I147" s="46">
        <f t="shared" ca="1" si="12"/>
        <v>45134</v>
      </c>
      <c r="K147" s="35">
        <f t="shared" ca="1" si="10"/>
        <v>123</v>
      </c>
      <c r="P147" s="40" t="str">
        <f>IFERROR(IF(OR(#REF!="Outreach",#REF!=""),"",#REF!),"")</f>
        <v/>
      </c>
    </row>
    <row r="148" spans="4:27" s="4" customFormat="1" x14ac:dyDescent="0.25">
      <c r="D148" s="44">
        <f t="shared" si="9"/>
        <v>199</v>
      </c>
      <c r="F148" s="4" t="str">
        <f t="shared" si="11"/>
        <v xml:space="preserve"> , </v>
      </c>
      <c r="I148" s="6">
        <f t="shared" ca="1" si="12"/>
        <v>45134</v>
      </c>
      <c r="K148" s="35">
        <f t="shared" ca="1" si="10"/>
        <v>123</v>
      </c>
      <c r="P148" s="40" t="str">
        <f>IFERROR(IF(OR(#REF!="Outreach",#REF!=""),"",#REF!),"")</f>
        <v/>
      </c>
      <c r="X148" s="7"/>
      <c r="AA148" s="7"/>
    </row>
    <row r="149" spans="4:27" s="7" customFormat="1" x14ac:dyDescent="0.25">
      <c r="D149" s="44">
        <f t="shared" si="9"/>
        <v>199</v>
      </c>
      <c r="F149" s="4" t="str">
        <f t="shared" si="11"/>
        <v xml:space="preserve"> , </v>
      </c>
      <c r="I149" s="46">
        <f t="shared" ca="1" si="12"/>
        <v>45134</v>
      </c>
      <c r="K149" s="35">
        <f t="shared" ca="1" si="10"/>
        <v>123</v>
      </c>
      <c r="P149" s="40" t="str">
        <f>IFERROR(IF(OR(#REF!="Outreach",#REF!=""),"",#REF!),"")</f>
        <v/>
      </c>
    </row>
    <row r="150" spans="4:27" s="4" customFormat="1" x14ac:dyDescent="0.25">
      <c r="D150" s="44">
        <f t="shared" si="9"/>
        <v>199</v>
      </c>
      <c r="F150" s="4" t="str">
        <f t="shared" si="11"/>
        <v xml:space="preserve"> , </v>
      </c>
      <c r="I150" s="6">
        <f t="shared" ca="1" si="12"/>
        <v>45134</v>
      </c>
      <c r="K150" s="35">
        <f t="shared" ca="1" si="10"/>
        <v>123</v>
      </c>
      <c r="P150" s="40" t="str">
        <f>IFERROR(IF(OR(#REF!="Outreach",#REF!=""),"",#REF!),"")</f>
        <v/>
      </c>
      <c r="X150" s="7"/>
      <c r="AA150" s="7"/>
    </row>
    <row r="151" spans="4:27" s="7" customFormat="1" x14ac:dyDescent="0.25">
      <c r="D151" s="44">
        <f t="shared" si="9"/>
        <v>199</v>
      </c>
      <c r="F151" s="4" t="str">
        <f t="shared" si="11"/>
        <v xml:space="preserve"> , </v>
      </c>
      <c r="I151" s="46">
        <f t="shared" ca="1" si="12"/>
        <v>45134</v>
      </c>
      <c r="K151" s="35">
        <f t="shared" ca="1" si="10"/>
        <v>123</v>
      </c>
      <c r="P151" s="40" t="str">
        <f>IFERROR(IF(OR(#REF!="Outreach",#REF!=""),"",#REF!),"")</f>
        <v/>
      </c>
    </row>
    <row r="152" spans="4:27" s="4" customFormat="1" x14ac:dyDescent="0.25">
      <c r="D152" s="44">
        <f t="shared" si="9"/>
        <v>199</v>
      </c>
      <c r="F152" s="4" t="str">
        <f t="shared" si="11"/>
        <v xml:space="preserve"> , </v>
      </c>
      <c r="I152" s="6">
        <f t="shared" ca="1" si="12"/>
        <v>45134</v>
      </c>
      <c r="K152" s="35">
        <f t="shared" ca="1" si="10"/>
        <v>123</v>
      </c>
      <c r="P152" s="40" t="str">
        <f>IFERROR(IF(OR(#REF!="Outreach",#REF!=""),"",#REF!),"")</f>
        <v/>
      </c>
      <c r="X152" s="7"/>
      <c r="AA152" s="7"/>
    </row>
    <row r="153" spans="4:27" s="7" customFormat="1" x14ac:dyDescent="0.25">
      <c r="D153" s="44">
        <f t="shared" si="9"/>
        <v>199</v>
      </c>
      <c r="F153" s="4" t="str">
        <f t="shared" si="11"/>
        <v xml:space="preserve"> , </v>
      </c>
      <c r="I153" s="46">
        <f t="shared" ca="1" si="12"/>
        <v>45134</v>
      </c>
      <c r="K153" s="35">
        <f t="shared" ca="1" si="10"/>
        <v>123</v>
      </c>
      <c r="P153" s="40" t="str">
        <f>IFERROR(IF(OR(#REF!="Outreach",#REF!=""),"",#REF!),"")</f>
        <v/>
      </c>
    </row>
    <row r="154" spans="4:27" s="4" customFormat="1" x14ac:dyDescent="0.25">
      <c r="D154" s="44">
        <f t="shared" si="9"/>
        <v>199</v>
      </c>
      <c r="F154" s="4" t="str">
        <f t="shared" si="11"/>
        <v xml:space="preserve"> , </v>
      </c>
      <c r="I154" s="6">
        <f t="shared" ca="1" si="12"/>
        <v>45134</v>
      </c>
      <c r="K154" s="35">
        <f t="shared" ca="1" si="10"/>
        <v>123</v>
      </c>
      <c r="P154" s="40" t="str">
        <f>IFERROR(IF(OR(#REF!="Outreach",#REF!=""),"",#REF!),"")</f>
        <v/>
      </c>
      <c r="X154" s="7"/>
      <c r="AA154" s="7"/>
    </row>
    <row r="155" spans="4:27" s="7" customFormat="1" x14ac:dyDescent="0.25">
      <c r="D155" s="44">
        <f t="shared" si="9"/>
        <v>199</v>
      </c>
      <c r="F155" s="4" t="str">
        <f t="shared" si="11"/>
        <v xml:space="preserve"> , </v>
      </c>
      <c r="I155" s="46">
        <f t="shared" ca="1" si="12"/>
        <v>45134</v>
      </c>
      <c r="K155" s="35">
        <f t="shared" ca="1" si="10"/>
        <v>123</v>
      </c>
      <c r="P155" s="40" t="str">
        <f>IFERROR(IF(OR(#REF!="Outreach",#REF!=""),"",#REF!),"")</f>
        <v/>
      </c>
    </row>
    <row r="156" spans="4:27" s="4" customFormat="1" x14ac:dyDescent="0.25">
      <c r="D156" s="44">
        <f t="shared" si="9"/>
        <v>199</v>
      </c>
      <c r="F156" s="4" t="str">
        <f t="shared" si="11"/>
        <v xml:space="preserve"> , </v>
      </c>
      <c r="I156" s="6">
        <f t="shared" ca="1" si="12"/>
        <v>45134</v>
      </c>
      <c r="K156" s="35">
        <f t="shared" ca="1" si="10"/>
        <v>123</v>
      </c>
      <c r="P156" s="40" t="str">
        <f>IFERROR(IF(OR(#REF!="Outreach",#REF!=""),"",#REF!),"")</f>
        <v/>
      </c>
      <c r="X156" s="7"/>
      <c r="AA156" s="7"/>
    </row>
    <row r="157" spans="4:27" s="7" customFormat="1" x14ac:dyDescent="0.25">
      <c r="D157" s="44">
        <f t="shared" si="9"/>
        <v>199</v>
      </c>
      <c r="F157" s="4" t="str">
        <f t="shared" si="11"/>
        <v xml:space="preserve"> , </v>
      </c>
      <c r="I157" s="46">
        <f t="shared" ca="1" si="12"/>
        <v>45134</v>
      </c>
      <c r="K157" s="35">
        <f t="shared" ca="1" si="10"/>
        <v>123</v>
      </c>
      <c r="P157" s="40" t="str">
        <f>IFERROR(IF(OR(#REF!="Outreach",#REF!=""),"",#REF!),"")</f>
        <v/>
      </c>
    </row>
    <row r="158" spans="4:27" s="4" customFormat="1" x14ac:dyDescent="0.25">
      <c r="D158" s="44">
        <f t="shared" si="9"/>
        <v>199</v>
      </c>
      <c r="F158" s="4" t="str">
        <f t="shared" si="11"/>
        <v xml:space="preserve"> , </v>
      </c>
      <c r="I158" s="6">
        <f t="shared" ca="1" si="12"/>
        <v>45134</v>
      </c>
      <c r="K158" s="35">
        <f t="shared" ca="1" si="10"/>
        <v>123</v>
      </c>
      <c r="P158" s="40" t="str">
        <f>IFERROR(IF(OR(#REF!="Outreach",#REF!=""),"",#REF!),"")</f>
        <v/>
      </c>
      <c r="X158" s="7"/>
      <c r="AA158" s="7"/>
    </row>
    <row r="159" spans="4:27" s="7" customFormat="1" x14ac:dyDescent="0.25">
      <c r="D159" s="44">
        <f t="shared" si="9"/>
        <v>199</v>
      </c>
      <c r="F159" s="4" t="str">
        <f t="shared" si="11"/>
        <v xml:space="preserve"> , </v>
      </c>
      <c r="I159" s="46">
        <f t="shared" ca="1" si="12"/>
        <v>45134</v>
      </c>
      <c r="K159" s="35">
        <f t="shared" ca="1" si="10"/>
        <v>123</v>
      </c>
      <c r="P159" s="40" t="str">
        <f>IFERROR(IF(OR(#REF!="Outreach",#REF!=""),"",#REF!),"")</f>
        <v/>
      </c>
    </row>
    <row r="160" spans="4:27" s="4" customFormat="1" x14ac:dyDescent="0.25">
      <c r="D160" s="44">
        <f t="shared" si="9"/>
        <v>199</v>
      </c>
      <c r="F160" s="4" t="str">
        <f t="shared" si="11"/>
        <v xml:space="preserve"> , </v>
      </c>
      <c r="I160" s="6">
        <f ca="1">TODAY()</f>
        <v>45134</v>
      </c>
      <c r="K160" s="35">
        <f t="shared" ca="1" si="10"/>
        <v>123</v>
      </c>
      <c r="P160" s="40" t="str">
        <f>IFERROR(IF(OR(#REF!="Outreach",#REF!=""),"",#REF!),"")</f>
        <v/>
      </c>
      <c r="X160" s="7"/>
      <c r="AA160" s="7"/>
    </row>
    <row r="161" spans="4:27" s="7" customFormat="1" x14ac:dyDescent="0.25">
      <c r="D161" s="44">
        <f t="shared" si="9"/>
        <v>199</v>
      </c>
      <c r="F161" s="4" t="str">
        <f t="shared" si="11"/>
        <v xml:space="preserve"> , </v>
      </c>
      <c r="I161" s="46">
        <f t="shared" ca="1" si="12"/>
        <v>45134</v>
      </c>
      <c r="K161" s="35">
        <f t="shared" ca="1" si="10"/>
        <v>123</v>
      </c>
      <c r="P161" s="40" t="str">
        <f>IFERROR(IF(OR(#REF!="Outreach",#REF!=""),"",#REF!),"")</f>
        <v/>
      </c>
    </row>
    <row r="162" spans="4:27" s="4" customFormat="1" x14ac:dyDescent="0.25">
      <c r="D162" s="44">
        <f t="shared" si="9"/>
        <v>199</v>
      </c>
      <c r="F162" s="4" t="str">
        <f t="shared" si="11"/>
        <v xml:space="preserve"> , </v>
      </c>
      <c r="I162" s="6">
        <f t="shared" ca="1" si="12"/>
        <v>45134</v>
      </c>
      <c r="K162" s="35">
        <f t="shared" ca="1" si="10"/>
        <v>123</v>
      </c>
      <c r="P162" s="40" t="str">
        <f>IFERROR(IF(OR(#REF!="Outreach",#REF!=""),"",#REF!),"")</f>
        <v/>
      </c>
      <c r="X162" s="7"/>
      <c r="AA162" s="7"/>
    </row>
    <row r="163" spans="4:27" s="7" customFormat="1" x14ac:dyDescent="0.25">
      <c r="D163" s="44">
        <f t="shared" si="9"/>
        <v>199</v>
      </c>
      <c r="F163" s="4" t="str">
        <f t="shared" si="11"/>
        <v xml:space="preserve"> , </v>
      </c>
      <c r="I163" s="46">
        <f t="shared" ca="1" si="12"/>
        <v>45134</v>
      </c>
      <c r="K163" s="35">
        <f t="shared" ca="1" si="10"/>
        <v>123</v>
      </c>
      <c r="P163" s="40" t="str">
        <f>IFERROR(IF(OR(#REF!="Outreach",#REF!=""),"",#REF!),"")</f>
        <v/>
      </c>
    </row>
    <row r="164" spans="4:27" s="4" customFormat="1" x14ac:dyDescent="0.25">
      <c r="D164" s="44">
        <f t="shared" si="9"/>
        <v>199</v>
      </c>
      <c r="F164" s="4" t="str">
        <f t="shared" si="11"/>
        <v xml:space="preserve"> , </v>
      </c>
      <c r="I164" s="6">
        <f t="shared" ca="1" si="12"/>
        <v>45134</v>
      </c>
      <c r="K164" s="35">
        <f t="shared" ca="1" si="10"/>
        <v>123</v>
      </c>
      <c r="P164" s="40" t="str">
        <f>IFERROR(IF(OR(#REF!="Outreach",#REF!=""),"",#REF!),"")</f>
        <v/>
      </c>
      <c r="X164" s="7"/>
      <c r="AA164" s="7"/>
    </row>
    <row r="165" spans="4:27" s="7" customFormat="1" x14ac:dyDescent="0.25">
      <c r="D165" s="44">
        <f t="shared" si="9"/>
        <v>199</v>
      </c>
      <c r="F165" s="4" t="str">
        <f t="shared" si="11"/>
        <v xml:space="preserve"> , </v>
      </c>
      <c r="I165" s="46">
        <f t="shared" ca="1" si="12"/>
        <v>45134</v>
      </c>
      <c r="K165" s="35">
        <f t="shared" ca="1" si="10"/>
        <v>123</v>
      </c>
      <c r="P165" s="40" t="str">
        <f>IFERROR(IF(OR(#REF!="Outreach",#REF!=""),"",#REF!),"")</f>
        <v/>
      </c>
    </row>
    <row r="166" spans="4:27" s="4" customFormat="1" x14ac:dyDescent="0.25">
      <c r="D166" s="44">
        <f t="shared" si="9"/>
        <v>199</v>
      </c>
      <c r="F166" s="4" t="str">
        <f t="shared" si="11"/>
        <v xml:space="preserve"> , </v>
      </c>
      <c r="I166" s="6">
        <f t="shared" ca="1" si="12"/>
        <v>45134</v>
      </c>
      <c r="K166" s="35">
        <f t="shared" ca="1" si="10"/>
        <v>123</v>
      </c>
      <c r="P166" s="40" t="str">
        <f>IFERROR(IF(OR(#REF!="Outreach",#REF!=""),"",#REF!),"")</f>
        <v/>
      </c>
      <c r="X166" s="7"/>
      <c r="AA166" s="7"/>
    </row>
    <row r="167" spans="4:27" s="7" customFormat="1" x14ac:dyDescent="0.25">
      <c r="D167" s="44">
        <f t="shared" si="9"/>
        <v>199</v>
      </c>
      <c r="F167" s="4" t="str">
        <f t="shared" si="11"/>
        <v xml:space="preserve"> , </v>
      </c>
      <c r="I167" s="46">
        <f t="shared" ca="1" si="12"/>
        <v>45134</v>
      </c>
      <c r="K167" s="35">
        <f t="shared" ca="1" si="10"/>
        <v>123</v>
      </c>
      <c r="P167" s="40" t="str">
        <f>IFERROR(IF(OR(#REF!="Outreach",#REF!=""),"",#REF!),"")</f>
        <v/>
      </c>
    </row>
    <row r="168" spans="4:27" s="4" customFormat="1" x14ac:dyDescent="0.25">
      <c r="D168" s="44">
        <f t="shared" si="9"/>
        <v>199</v>
      </c>
      <c r="F168" s="4" t="str">
        <f t="shared" si="11"/>
        <v xml:space="preserve"> , </v>
      </c>
      <c r="I168" s="6">
        <f t="shared" ca="1" si="12"/>
        <v>45134</v>
      </c>
      <c r="K168" s="35">
        <f t="shared" ca="1" si="10"/>
        <v>123</v>
      </c>
      <c r="P168" s="40" t="str">
        <f>IFERROR(IF(OR(#REF!="Outreach",#REF!=""),"",#REF!),"")</f>
        <v/>
      </c>
      <c r="X168" s="7"/>
      <c r="AA168" s="7"/>
    </row>
    <row r="169" spans="4:27" s="7" customFormat="1" x14ac:dyDescent="0.25">
      <c r="D169" s="44">
        <f t="shared" si="9"/>
        <v>199</v>
      </c>
      <c r="F169" s="4" t="str">
        <f t="shared" si="11"/>
        <v xml:space="preserve"> , </v>
      </c>
      <c r="I169" s="46">
        <f t="shared" ca="1" si="12"/>
        <v>45134</v>
      </c>
      <c r="K169" s="35">
        <f t="shared" ca="1" si="10"/>
        <v>123</v>
      </c>
      <c r="P169" s="40" t="str">
        <f>IFERROR(IF(OR(#REF!="Outreach",#REF!=""),"",#REF!),"")</f>
        <v/>
      </c>
    </row>
    <row r="170" spans="4:27" s="4" customFormat="1" x14ac:dyDescent="0.25">
      <c r="D170" s="44">
        <f t="shared" si="9"/>
        <v>199</v>
      </c>
      <c r="F170" s="4" t="str">
        <f t="shared" si="11"/>
        <v xml:space="preserve"> , </v>
      </c>
      <c r="I170" s="6">
        <f t="shared" ca="1" si="12"/>
        <v>45134</v>
      </c>
      <c r="K170" s="35">
        <f t="shared" ca="1" si="10"/>
        <v>123</v>
      </c>
      <c r="P170" s="40" t="str">
        <f>IFERROR(IF(OR(#REF!="Outreach",#REF!=""),"",#REF!),"")</f>
        <v/>
      </c>
      <c r="X170" s="7"/>
      <c r="AA170" s="7"/>
    </row>
    <row r="171" spans="4:27" s="7" customFormat="1" x14ac:dyDescent="0.25">
      <c r="D171" s="44">
        <f t="shared" si="9"/>
        <v>199</v>
      </c>
      <c r="F171" s="4" t="str">
        <f t="shared" si="11"/>
        <v xml:space="preserve"> , </v>
      </c>
      <c r="I171" s="46">
        <f t="shared" ca="1" si="12"/>
        <v>45134</v>
      </c>
      <c r="K171" s="35">
        <f t="shared" ca="1" si="10"/>
        <v>123</v>
      </c>
      <c r="P171" s="40" t="str">
        <f>IFERROR(IF(OR(#REF!="Outreach",#REF!=""),"",#REF!),"")</f>
        <v/>
      </c>
    </row>
    <row r="172" spans="4:27" s="4" customFormat="1" x14ac:dyDescent="0.25">
      <c r="D172" s="44">
        <f t="shared" si="9"/>
        <v>199</v>
      </c>
      <c r="F172" s="4" t="str">
        <f t="shared" si="11"/>
        <v xml:space="preserve"> , </v>
      </c>
      <c r="I172" s="6">
        <f t="shared" ca="1" si="12"/>
        <v>45134</v>
      </c>
      <c r="K172" s="35">
        <f t="shared" ca="1" si="10"/>
        <v>123</v>
      </c>
      <c r="P172" s="40" t="str">
        <f>IFERROR(IF(OR(#REF!="Outreach",#REF!=""),"",#REF!),"")</f>
        <v/>
      </c>
      <c r="X172" s="7"/>
      <c r="AA172" s="7"/>
    </row>
    <row r="173" spans="4:27" s="7" customFormat="1" x14ac:dyDescent="0.25">
      <c r="D173" s="44">
        <f t="shared" si="9"/>
        <v>199</v>
      </c>
      <c r="F173" s="4" t="str">
        <f t="shared" si="11"/>
        <v xml:space="preserve"> , </v>
      </c>
      <c r="I173" s="46">
        <f t="shared" ca="1" si="12"/>
        <v>45134</v>
      </c>
      <c r="K173" s="35">
        <f t="shared" ca="1" si="10"/>
        <v>123</v>
      </c>
      <c r="P173" s="40" t="str">
        <f>IFERROR(IF(OR(#REF!="Outreach",#REF!=""),"",#REF!),"")</f>
        <v/>
      </c>
    </row>
    <row r="174" spans="4:27" s="4" customFormat="1" x14ac:dyDescent="0.25">
      <c r="D174" s="44">
        <f t="shared" si="9"/>
        <v>199</v>
      </c>
      <c r="F174" s="4" t="str">
        <f t="shared" si="11"/>
        <v xml:space="preserve"> , </v>
      </c>
      <c r="I174" s="6">
        <f t="shared" ca="1" si="12"/>
        <v>45134</v>
      </c>
      <c r="K174" s="35">
        <f t="shared" ca="1" si="10"/>
        <v>123</v>
      </c>
      <c r="P174" s="40" t="str">
        <f>IFERROR(IF(OR(#REF!="Outreach",#REF!=""),"",#REF!),"")</f>
        <v/>
      </c>
      <c r="X174" s="7"/>
      <c r="AA174" s="7"/>
    </row>
    <row r="175" spans="4:27" s="7" customFormat="1" x14ac:dyDescent="0.25">
      <c r="D175" s="44">
        <f t="shared" si="9"/>
        <v>199</v>
      </c>
      <c r="F175" s="4" t="str">
        <f t="shared" si="11"/>
        <v xml:space="preserve"> , </v>
      </c>
      <c r="I175" s="46">
        <f ca="1">TODAY()</f>
        <v>45134</v>
      </c>
      <c r="K175" s="35">
        <f t="shared" ca="1" si="10"/>
        <v>123</v>
      </c>
      <c r="P175" s="40" t="str">
        <f>IFERROR(IF(OR(#REF!="Outreach",#REF!=""),"",#REF!),"")</f>
        <v/>
      </c>
    </row>
    <row r="176" spans="4:27" s="4" customFormat="1" x14ac:dyDescent="0.25">
      <c r="D176" s="44">
        <f t="shared" si="9"/>
        <v>199</v>
      </c>
      <c r="F176" s="4" t="str">
        <f t="shared" si="11"/>
        <v xml:space="preserve"> , </v>
      </c>
      <c r="I176" s="6">
        <f t="shared" ref="I176:I200" ca="1" si="13">TODAY()</f>
        <v>45134</v>
      </c>
      <c r="K176" s="35">
        <f t="shared" ca="1" si="10"/>
        <v>123</v>
      </c>
      <c r="P176" s="40" t="str">
        <f>IFERROR(IF(OR(#REF!="Outreach",#REF!=""),"",#REF!),"")</f>
        <v/>
      </c>
      <c r="X176" s="7"/>
      <c r="AA176" s="7"/>
    </row>
    <row r="177" spans="4:27" s="7" customFormat="1" x14ac:dyDescent="0.25">
      <c r="D177" s="44">
        <f t="shared" si="9"/>
        <v>199</v>
      </c>
      <c r="F177" s="4" t="str">
        <f t="shared" si="11"/>
        <v xml:space="preserve"> , </v>
      </c>
      <c r="I177" s="46">
        <f t="shared" ca="1" si="13"/>
        <v>45134</v>
      </c>
      <c r="K177" s="35">
        <f t="shared" ca="1" si="10"/>
        <v>123</v>
      </c>
      <c r="P177" s="40" t="str">
        <f>IFERROR(IF(OR(#REF!="Outreach",#REF!=""),"",#REF!),"")</f>
        <v/>
      </c>
    </row>
    <row r="178" spans="4:27" s="4" customFormat="1" x14ac:dyDescent="0.25">
      <c r="D178" s="44">
        <f t="shared" si="9"/>
        <v>199</v>
      </c>
      <c r="F178" s="4" t="str">
        <f t="shared" si="11"/>
        <v xml:space="preserve"> , </v>
      </c>
      <c r="I178" s="6">
        <f t="shared" ca="1" si="13"/>
        <v>45134</v>
      </c>
      <c r="K178" s="35">
        <f t="shared" ca="1" si="10"/>
        <v>123</v>
      </c>
      <c r="P178" s="40" t="str">
        <f>IFERROR(IF(OR(#REF!="Outreach",#REF!=""),"",#REF!),"")</f>
        <v/>
      </c>
      <c r="X178" s="7"/>
      <c r="AA178" s="7"/>
    </row>
    <row r="179" spans="4:27" s="7" customFormat="1" x14ac:dyDescent="0.25">
      <c r="D179" s="44">
        <f t="shared" si="9"/>
        <v>199</v>
      </c>
      <c r="F179" s="4" t="str">
        <f t="shared" si="11"/>
        <v xml:space="preserve"> , </v>
      </c>
      <c r="I179" s="46">
        <f t="shared" ca="1" si="13"/>
        <v>45134</v>
      </c>
      <c r="K179" s="35">
        <f t="shared" ca="1" si="10"/>
        <v>123</v>
      </c>
      <c r="P179" s="40" t="str">
        <f>IFERROR(IF(OR(#REF!="Outreach",#REF!=""),"",#REF!),"")</f>
        <v/>
      </c>
    </row>
    <row r="180" spans="4:27" s="4" customFormat="1" x14ac:dyDescent="0.25">
      <c r="D180" s="44">
        <f t="shared" si="9"/>
        <v>199</v>
      </c>
      <c r="F180" s="4" t="str">
        <f t="shared" si="11"/>
        <v xml:space="preserve"> , </v>
      </c>
      <c r="I180" s="6">
        <f t="shared" ca="1" si="13"/>
        <v>45134</v>
      </c>
      <c r="K180" s="35">
        <f t="shared" ca="1" si="10"/>
        <v>123</v>
      </c>
      <c r="P180" s="40" t="str">
        <f>IFERROR(IF(OR(#REF!="Outreach",#REF!=""),"",#REF!),"")</f>
        <v/>
      </c>
      <c r="X180" s="7"/>
      <c r="AA180" s="7"/>
    </row>
    <row r="181" spans="4:27" s="7" customFormat="1" x14ac:dyDescent="0.25">
      <c r="D181" s="44">
        <f t="shared" si="9"/>
        <v>199</v>
      </c>
      <c r="F181" s="4" t="str">
        <f t="shared" si="11"/>
        <v xml:space="preserve"> , </v>
      </c>
      <c r="I181" s="46">
        <f t="shared" ca="1" si="13"/>
        <v>45134</v>
      </c>
      <c r="K181" s="35">
        <f t="shared" ca="1" si="10"/>
        <v>123</v>
      </c>
      <c r="P181" s="40" t="str">
        <f>IFERROR(IF(OR(#REF!="Outreach",#REF!=""),"",#REF!),"")</f>
        <v/>
      </c>
    </row>
    <row r="182" spans="4:27" s="4" customFormat="1" x14ac:dyDescent="0.25">
      <c r="D182" s="44">
        <f t="shared" si="9"/>
        <v>199</v>
      </c>
      <c r="F182" s="4" t="str">
        <f t="shared" si="11"/>
        <v xml:space="preserve"> , </v>
      </c>
      <c r="I182" s="6">
        <f t="shared" ca="1" si="13"/>
        <v>45134</v>
      </c>
      <c r="K182" s="35">
        <f t="shared" ca="1" si="10"/>
        <v>123</v>
      </c>
      <c r="P182" s="40" t="str">
        <f>IFERROR(IF(OR(#REF!="Outreach",#REF!=""),"",#REF!),"")</f>
        <v/>
      </c>
      <c r="X182" s="7"/>
      <c r="AA182" s="7"/>
    </row>
    <row r="183" spans="4:27" s="7" customFormat="1" x14ac:dyDescent="0.25">
      <c r="D183" s="44">
        <f t="shared" si="9"/>
        <v>199</v>
      </c>
      <c r="F183" s="4" t="str">
        <f t="shared" si="11"/>
        <v xml:space="preserve"> , </v>
      </c>
      <c r="I183" s="46">
        <f t="shared" ca="1" si="13"/>
        <v>45134</v>
      </c>
      <c r="K183" s="35">
        <f t="shared" ca="1" si="10"/>
        <v>123</v>
      </c>
      <c r="P183" s="40" t="str">
        <f>IFERROR(IF(OR(#REF!="Outreach",#REF!=""),"",#REF!),"")</f>
        <v/>
      </c>
    </row>
    <row r="184" spans="4:27" s="4" customFormat="1" x14ac:dyDescent="0.25">
      <c r="D184" s="44">
        <f t="shared" si="9"/>
        <v>199</v>
      </c>
      <c r="F184" s="4" t="str">
        <f t="shared" si="11"/>
        <v xml:space="preserve"> , </v>
      </c>
      <c r="I184" s="6">
        <f t="shared" ca="1" si="13"/>
        <v>45134</v>
      </c>
      <c r="K184" s="35">
        <f t="shared" ca="1" si="10"/>
        <v>123</v>
      </c>
      <c r="P184" s="40" t="str">
        <f>IFERROR(IF(OR(#REF!="Outreach",#REF!=""),"",#REF!),"")</f>
        <v/>
      </c>
      <c r="X184" s="7"/>
      <c r="AA184" s="7"/>
    </row>
    <row r="185" spans="4:27" s="7" customFormat="1" x14ac:dyDescent="0.25">
      <c r="D185" s="44">
        <f t="shared" si="9"/>
        <v>199</v>
      </c>
      <c r="F185" s="4" t="str">
        <f t="shared" si="11"/>
        <v xml:space="preserve"> , </v>
      </c>
      <c r="I185" s="46">
        <f t="shared" ca="1" si="13"/>
        <v>45134</v>
      </c>
      <c r="K185" s="35">
        <f t="shared" ca="1" si="10"/>
        <v>123</v>
      </c>
      <c r="P185" s="40" t="str">
        <f>IFERROR(IF(OR(#REF!="Outreach",#REF!=""),"",#REF!),"")</f>
        <v/>
      </c>
    </row>
    <row r="186" spans="4:27" s="4" customFormat="1" x14ac:dyDescent="0.25">
      <c r="D186" s="44">
        <f t="shared" si="9"/>
        <v>199</v>
      </c>
      <c r="F186" s="4" t="str">
        <f t="shared" si="11"/>
        <v xml:space="preserve"> , </v>
      </c>
      <c r="I186" s="6">
        <f t="shared" ca="1" si="13"/>
        <v>45134</v>
      </c>
      <c r="K186" s="35">
        <f t="shared" ca="1" si="10"/>
        <v>123</v>
      </c>
      <c r="P186" s="40" t="str">
        <f>IFERROR(IF(OR(#REF!="Outreach",#REF!=""),"",#REF!),"")</f>
        <v/>
      </c>
      <c r="X186" s="7"/>
      <c r="AA186" s="7"/>
    </row>
    <row r="187" spans="4:27" s="7" customFormat="1" x14ac:dyDescent="0.25">
      <c r="D187" s="44">
        <f t="shared" si="9"/>
        <v>199</v>
      </c>
      <c r="F187" s="4" t="str">
        <f t="shared" si="11"/>
        <v xml:space="preserve"> , </v>
      </c>
      <c r="I187" s="46">
        <f t="shared" ca="1" si="13"/>
        <v>45134</v>
      </c>
      <c r="K187" s="35">
        <f t="shared" ca="1" si="10"/>
        <v>123</v>
      </c>
      <c r="P187" s="40" t="str">
        <f>IFERROR(IF(OR(#REF!="Outreach",#REF!=""),"",#REF!),"")</f>
        <v/>
      </c>
    </row>
    <row r="188" spans="4:27" s="4" customFormat="1" x14ac:dyDescent="0.25">
      <c r="D188" s="44">
        <f t="shared" si="9"/>
        <v>199</v>
      </c>
      <c r="F188" s="4" t="str">
        <f t="shared" si="11"/>
        <v xml:space="preserve"> , </v>
      </c>
      <c r="I188" s="6">
        <f t="shared" ca="1" si="13"/>
        <v>45134</v>
      </c>
      <c r="K188" s="35">
        <f t="shared" ca="1" si="10"/>
        <v>123</v>
      </c>
      <c r="P188" s="40" t="str">
        <f>IFERROR(IF(OR(#REF!="Outreach",#REF!=""),"",#REF!),"")</f>
        <v/>
      </c>
      <c r="X188" s="7"/>
      <c r="AA188" s="7"/>
    </row>
    <row r="189" spans="4:27" s="7" customFormat="1" x14ac:dyDescent="0.25">
      <c r="D189" s="44">
        <f t="shared" si="9"/>
        <v>199</v>
      </c>
      <c r="F189" s="4" t="str">
        <f t="shared" si="11"/>
        <v xml:space="preserve"> , </v>
      </c>
      <c r="I189" s="46">
        <f t="shared" ca="1" si="13"/>
        <v>45134</v>
      </c>
      <c r="K189" s="35">
        <f t="shared" ca="1" si="10"/>
        <v>123</v>
      </c>
      <c r="P189" s="40" t="str">
        <f>IFERROR(IF(OR(#REF!="Outreach",#REF!=""),"",#REF!),"")</f>
        <v/>
      </c>
    </row>
    <row r="190" spans="4:27" s="4" customFormat="1" x14ac:dyDescent="0.25">
      <c r="D190" s="44">
        <f t="shared" si="9"/>
        <v>199</v>
      </c>
      <c r="F190" s="4" t="str">
        <f t="shared" si="11"/>
        <v xml:space="preserve"> , </v>
      </c>
      <c r="I190" s="6">
        <f t="shared" ca="1" si="13"/>
        <v>45134</v>
      </c>
      <c r="K190" s="35">
        <f t="shared" ca="1" si="10"/>
        <v>123</v>
      </c>
      <c r="P190" s="40" t="str">
        <f>IFERROR(IF(OR(#REF!="Outreach",#REF!=""),"",#REF!),"")</f>
        <v/>
      </c>
      <c r="X190" s="7"/>
      <c r="AA190" s="7"/>
    </row>
    <row r="191" spans="4:27" s="7" customFormat="1" x14ac:dyDescent="0.25">
      <c r="D191" s="44">
        <f t="shared" si="9"/>
        <v>199</v>
      </c>
      <c r="F191" s="4" t="str">
        <f t="shared" si="11"/>
        <v xml:space="preserve"> , </v>
      </c>
      <c r="I191" s="46">
        <f t="shared" ca="1" si="13"/>
        <v>45134</v>
      </c>
      <c r="K191" s="35">
        <f t="shared" ca="1" si="10"/>
        <v>123</v>
      </c>
      <c r="P191" s="40" t="str">
        <f>IFERROR(IF(OR(#REF!="Outreach",#REF!=""),"",#REF!),"")</f>
        <v/>
      </c>
    </row>
    <row r="192" spans="4:27" s="4" customFormat="1" x14ac:dyDescent="0.25">
      <c r="D192" s="44">
        <f t="shared" si="9"/>
        <v>199</v>
      </c>
      <c r="F192" s="4" t="str">
        <f t="shared" si="11"/>
        <v xml:space="preserve"> , </v>
      </c>
      <c r="I192" s="6">
        <f t="shared" ca="1" si="13"/>
        <v>45134</v>
      </c>
      <c r="K192" s="35">
        <f t="shared" ca="1" si="10"/>
        <v>123</v>
      </c>
      <c r="P192" s="40" t="str">
        <f>IFERROR(IF(OR(#REF!="Outreach",#REF!=""),"",#REF!),"")</f>
        <v/>
      </c>
      <c r="X192" s="7"/>
      <c r="AA192" s="7"/>
    </row>
    <row r="193" spans="1:32" s="7" customFormat="1" x14ac:dyDescent="0.25">
      <c r="D193" s="44">
        <f t="shared" si="9"/>
        <v>199</v>
      </c>
      <c r="F193" s="4" t="str">
        <f t="shared" si="11"/>
        <v xml:space="preserve"> , </v>
      </c>
      <c r="I193" s="46">
        <f t="shared" ca="1" si="13"/>
        <v>45134</v>
      </c>
      <c r="K193" s="35">
        <f t="shared" ca="1" si="10"/>
        <v>123</v>
      </c>
      <c r="P193" s="40" t="str">
        <f>IFERROR(IF(OR(#REF!="Outreach",#REF!=""),"",#REF!),"")</f>
        <v/>
      </c>
    </row>
    <row r="194" spans="1:32" s="4" customFormat="1" x14ac:dyDescent="0.25">
      <c r="D194" s="44">
        <f t="shared" ref="D194:D200" si="14">COUNTIF($F$2:$F$200,F195)</f>
        <v>199</v>
      </c>
      <c r="F194" s="4" t="str">
        <f t="shared" si="11"/>
        <v xml:space="preserve"> , </v>
      </c>
      <c r="I194" s="6">
        <f t="shared" ca="1" si="13"/>
        <v>45134</v>
      </c>
      <c r="K194" s="35">
        <f t="shared" ref="K194:K200" ca="1" si="15">DATEDIF(J194,TODAY(),"y")</f>
        <v>123</v>
      </c>
      <c r="P194" s="40" t="str">
        <f>IFERROR(IF(OR(#REF!="Outreach",#REF!=""),"",#REF!),"")</f>
        <v/>
      </c>
      <c r="X194" s="7"/>
      <c r="AA194" s="7"/>
    </row>
    <row r="195" spans="1:32" s="7" customFormat="1" x14ac:dyDescent="0.25">
      <c r="D195" s="44">
        <f t="shared" si="14"/>
        <v>199</v>
      </c>
      <c r="F195" s="4" t="str">
        <f t="shared" ref="F195:F200" si="16">CONCATENATE(G195," , ",H195)</f>
        <v xml:space="preserve"> , </v>
      </c>
      <c r="I195" s="46">
        <f t="shared" ca="1" si="13"/>
        <v>45134</v>
      </c>
      <c r="K195" s="35">
        <f t="shared" ca="1" si="15"/>
        <v>123</v>
      </c>
      <c r="P195" s="40" t="str">
        <f>IFERROR(IF(OR(#REF!="Outreach",#REF!=""),"",#REF!),"")</f>
        <v/>
      </c>
    </row>
    <row r="196" spans="1:32" s="4" customFormat="1" x14ac:dyDescent="0.25">
      <c r="D196" s="44">
        <f t="shared" si="14"/>
        <v>199</v>
      </c>
      <c r="F196" s="4" t="str">
        <f t="shared" si="16"/>
        <v xml:space="preserve"> , </v>
      </c>
      <c r="I196" s="6">
        <f t="shared" ca="1" si="13"/>
        <v>45134</v>
      </c>
      <c r="K196" s="35">
        <f t="shared" ca="1" si="15"/>
        <v>123</v>
      </c>
      <c r="P196" s="40" t="str">
        <f>IFERROR(IF(OR(#REF!="Outreach",#REF!=""),"",#REF!),"")</f>
        <v/>
      </c>
      <c r="X196" s="7"/>
      <c r="AA196" s="7"/>
    </row>
    <row r="197" spans="1:32" s="7" customFormat="1" x14ac:dyDescent="0.25">
      <c r="D197" s="44">
        <f t="shared" si="14"/>
        <v>199</v>
      </c>
      <c r="F197" s="4" t="str">
        <f t="shared" si="16"/>
        <v xml:space="preserve"> , </v>
      </c>
      <c r="I197" s="46">
        <f t="shared" ca="1" si="13"/>
        <v>45134</v>
      </c>
      <c r="K197" s="35">
        <f t="shared" ca="1" si="15"/>
        <v>123</v>
      </c>
      <c r="P197" s="40" t="str">
        <f>IFERROR(IF(OR(#REF!="Outreach",#REF!=""),"",#REF!),"")</f>
        <v/>
      </c>
    </row>
    <row r="198" spans="1:32" s="4" customFormat="1" x14ac:dyDescent="0.25">
      <c r="D198" s="44">
        <f t="shared" si="14"/>
        <v>199</v>
      </c>
      <c r="F198" s="4" t="str">
        <f t="shared" si="16"/>
        <v xml:space="preserve"> , </v>
      </c>
      <c r="I198" s="6">
        <f t="shared" ca="1" si="13"/>
        <v>45134</v>
      </c>
      <c r="K198" s="35">
        <f t="shared" ca="1" si="15"/>
        <v>123</v>
      </c>
      <c r="P198" s="40" t="str">
        <f>IFERROR(IF(OR(#REF!="Outreach",#REF!=""),"",#REF!),"")</f>
        <v/>
      </c>
      <c r="X198" s="7"/>
      <c r="AA198" s="7"/>
    </row>
    <row r="199" spans="1:32" s="7" customFormat="1" x14ac:dyDescent="0.25">
      <c r="D199" s="44">
        <f t="shared" si="14"/>
        <v>199</v>
      </c>
      <c r="F199" s="4" t="str">
        <f t="shared" si="16"/>
        <v xml:space="preserve"> , </v>
      </c>
      <c r="I199" s="46">
        <f t="shared" ca="1" si="13"/>
        <v>45134</v>
      </c>
      <c r="K199" s="35">
        <f t="shared" ca="1" si="15"/>
        <v>123</v>
      </c>
      <c r="P199" s="40" t="str">
        <f>IFERROR(IF(OR(#REF!="Outreach",#REF!=""),"",#REF!),"")</f>
        <v/>
      </c>
    </row>
    <row r="200" spans="1:32" s="4" customFormat="1" x14ac:dyDescent="0.25">
      <c r="D200" s="44">
        <f t="shared" si="14"/>
        <v>0</v>
      </c>
      <c r="F200" s="4" t="str">
        <f t="shared" si="16"/>
        <v xml:space="preserve"> , </v>
      </c>
      <c r="I200" s="6">
        <f t="shared" ca="1" si="13"/>
        <v>45134</v>
      </c>
      <c r="K200" s="35">
        <f t="shared" ca="1" si="15"/>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1"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BAA3731C-7AE4-4011-AC03-D58B4AF70FEF}">
          <x14:formula1>
            <xm:f>'Statistics &amp; Lists'!$B$139:$B$142</xm:f>
          </x14:formula1>
          <xm:sqref>Z2:Z200</xm:sqref>
        </x14:dataValidation>
        <x14:dataValidation type="list" allowBlank="1" showInputMessage="1" showErrorMessage="1" xr:uid="{FF18E478-F1C2-447C-874F-5DB826A182BB}">
          <x14:formula1>
            <xm:f>'Statistics &amp; Lists'!$B$134:$B$136</xm:f>
          </x14:formula1>
          <xm:sqref>Y2:Y200</xm:sqref>
        </x14:dataValidation>
        <x14:dataValidation type="list" allowBlank="1" showInputMessage="1" showErrorMessage="1" xr:uid="{692F052A-3409-4E15-B426-EEE45A537BEC}">
          <x14:formula1>
            <xm:f>'Statistics &amp; Lists'!$B$129:$B$131</xm:f>
          </x14:formula1>
          <xm:sqref>X2:X200</xm:sqref>
        </x14:dataValidation>
        <x14:dataValidation type="list" allowBlank="1" showInputMessage="1" showErrorMessage="1" xr:uid="{5A76C877-8217-4CA2-ABEC-8BEF27B56222}">
          <x14:formula1>
            <xm:f>'Statistics &amp; Lists'!$B$124:$B$126</xm:f>
          </x14:formula1>
          <xm:sqref>W2:W200</xm:sqref>
        </x14:dataValidation>
        <x14:dataValidation type="list" allowBlank="1" showInputMessage="1" showErrorMessage="1" xr:uid="{6B20D8F4-236C-4205-86A1-DE1AB6A951F3}">
          <x14:formula1>
            <xm:f>'Statistics &amp; Lists'!$B$119:$B$121</xm:f>
          </x14:formula1>
          <xm:sqref>V2:V200</xm:sqref>
        </x14:dataValidation>
        <x14:dataValidation type="list" allowBlank="1" showInputMessage="1" showErrorMessage="1" xr:uid="{3AF5DA97-69DE-483F-A2B2-D52A6DE3DFB8}">
          <x14:formula1>
            <xm:f>'Statistics &amp; Lists'!$B$105:$B$116</xm:f>
          </x14:formula1>
          <xm:sqref>U2:U200</xm:sqref>
        </x14:dataValidation>
        <x14:dataValidation type="list" allowBlank="1" showInputMessage="1" showErrorMessage="1" xr:uid="{3729012C-3A1A-4931-A694-FD9DF0A8D279}">
          <x14:formula1>
            <xm:f>'Statistics &amp; Lists'!$B$74:$B$88</xm:f>
          </x14:formula1>
          <xm:sqref>N2:N200</xm:sqref>
        </x14:dataValidation>
        <x14:dataValidation type="list" allowBlank="1" showInputMessage="1" showErrorMessage="1" xr:uid="{D5C7767D-5A29-4A01-BFBD-8254904CAC49}">
          <x14:formula1>
            <xm:f>'Statistics &amp; Lists'!$B$69:$B$71</xm:f>
          </x14:formula1>
          <xm:sqref>S2:S200</xm:sqref>
        </x14:dataValidation>
        <x14:dataValidation type="list" allowBlank="1" showInputMessage="1" showErrorMessage="1" xr:uid="{94C96A96-0864-4E71-91FB-013BD40393AD}">
          <x14:formula1>
            <xm:f>'Statistics &amp; Lists'!$B$64:$B$66</xm:f>
          </x14:formula1>
          <xm:sqref>R2:R200</xm:sqref>
        </x14:dataValidation>
        <x14:dataValidation type="list" allowBlank="1" showInputMessage="1" showErrorMessage="1" xr:uid="{94E85F31-9F05-49C2-956D-FDD0B920FCD2}">
          <x14:formula1>
            <xm:f>'Statistics &amp; Lists'!$B$45:$B$47</xm:f>
          </x14:formula1>
          <xm:sqref>M2:M200</xm:sqref>
        </x14:dataValidation>
        <x14:dataValidation type="list" allowBlank="1" showInputMessage="1" showErrorMessage="1" xr:uid="{556C61FF-44B0-4D59-BCF1-D5AD2B9B169E}">
          <x14:formula1>
            <xm:f>'Statistics &amp; Lists'!$B$32:$B$36</xm:f>
          </x14:formula1>
          <xm:sqref>L2:L200</xm:sqref>
        </x14:dataValidation>
        <x14:dataValidation type="list" allowBlank="1" showInputMessage="1" showErrorMessage="1" xr:uid="{45B55492-51CA-47BF-801D-02BDCF398F1E}">
          <x14:formula1>
            <xm:f>'Statistics &amp; Lists'!$B$25:$B$30</xm:f>
          </x14:formula1>
          <xm:sqref>C2:C200</xm:sqref>
        </x14:dataValidation>
        <x14:dataValidation type="list" allowBlank="1" showInputMessage="1" showErrorMessage="1" xr:uid="{A0F2A910-AB7A-4B92-82C3-EDB2AA5A8F74}">
          <x14:formula1>
            <xm:f>'Statistics &amp; Lists'!$B$7:$B$13</xm:f>
          </x14:formula1>
          <xm:sqref>B2:B200</xm:sqref>
        </x14:dataValidation>
        <x14:dataValidation type="list" allowBlank="1" showInputMessage="1" showErrorMessage="1" xr:uid="{0E4F4E38-662E-448D-887E-6F97ABF6A580}">
          <x14:formula1>
            <xm:f>'Statistics &amp; Lists'!#REF!</xm:f>
          </x14:formula1>
          <xm:sqref>Q2:Q200</xm:sqref>
        </x14:dataValidation>
        <x14:dataValidation type="list" allowBlank="1" showInputMessage="1" showErrorMessage="1" xr:uid="{56E25765-17B3-4761-9973-7D309E554825}">
          <x14:formula1>
            <xm:f>'Statistics &amp; Lists'!$B$97:$B$99</xm:f>
          </x14:formula1>
          <xm:sqref>T2:T200</xm:sqref>
        </x14:dataValidation>
        <x14:dataValidation type="list" allowBlank="1" showInputMessage="1" showErrorMessage="1" xr:uid="{7534E287-C110-4682-9ECF-802E1CCAB7FE}">
          <x14:formula1>
            <xm:f>'Statistics &amp; Lists'!$B$91:$B$94</xm:f>
          </x14:formula1>
          <xm:sqref>O2:O200</xm:sqref>
        </x14:dataValidation>
        <x14:dataValidation type="list" allowBlank="1" showInputMessage="1" showErrorMessage="1" xr:uid="{15F17EA0-73D7-4558-947E-1F0ADC887D71}">
          <x14:formula1>
            <xm:f>'Statistics &amp; Lists'!$B$165:$B$167</xm:f>
          </x14:formula1>
          <xm:sqref>AF2:AF200</xm:sqref>
        </x14:dataValidation>
        <x14:dataValidation type="list" allowBlank="1" showInputMessage="1" showErrorMessage="1" xr:uid="{B3B5BBCF-2297-42C5-B1FF-912CACFAF32B}">
          <x14:formula1>
            <xm:f>'Statistics &amp; Lists'!$B$160:$B$162</xm:f>
          </x14:formula1>
          <xm:sqref>AE2:AE200</xm:sqref>
        </x14:dataValidation>
        <x14:dataValidation type="list" allowBlank="1" showInputMessage="1" showErrorMessage="1" xr:uid="{FF1BE4A3-8F15-460D-8954-A95EC00D43B3}">
          <x14:formula1>
            <xm:f>'Statistics &amp; Lists'!$B$155:$B$157</xm:f>
          </x14:formula1>
          <xm:sqref>AD2:AD200</xm:sqref>
        </x14:dataValidation>
        <x14:dataValidation type="list" allowBlank="1" showInputMessage="1" showErrorMessage="1" xr:uid="{6CF97757-1D38-43CA-9F48-193B0C43D487}">
          <x14:formula1>
            <xm:f>'Statistics &amp; Lists'!$B$150:$B$152</xm:f>
          </x14:formula1>
          <xm:sqref>AC2:AC200</xm:sqref>
        </x14:dataValidation>
        <x14:dataValidation type="list" allowBlank="1" showInputMessage="1" showErrorMessage="1" xr:uid="{C3A18582-3A90-4603-A856-3D3CB2C3D610}">
          <x14:formula1>
            <xm:f>'Statistics &amp; Lists'!$B$145:$B$147</xm:f>
          </x14:formula1>
          <xm:sqref>AB2:AB200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168"/>
  <sheetViews>
    <sheetView workbookViewId="0">
      <pane ySplit="2" topLeftCell="A101" activePane="bottomLeft" state="frozen"/>
      <selection pane="bottomLeft" activeCell="D80" sqref="D80"/>
    </sheetView>
  </sheetViews>
  <sheetFormatPr defaultColWidth="9.28515625" defaultRowHeight="15" x14ac:dyDescent="0.25"/>
  <cols>
    <col min="1" max="1" width="48" style="3" customWidth="1"/>
    <col min="2" max="2" width="50.28515625" style="3" customWidth="1"/>
    <col min="3" max="3" width="9.28515625" style="3" customWidth="1"/>
    <col min="4" max="5" width="9.28515625" style="26" customWidth="1"/>
    <col min="6" max="7" width="12.42578125" style="26" customWidth="1"/>
    <col min="8" max="8" width="9.28515625" style="8"/>
    <col min="9" max="10" width="11.42578125" style="8" customWidth="1"/>
    <col min="11" max="11" width="9.28515625" style="8"/>
    <col min="12" max="14" width="9.28515625" style="29" customWidth="1"/>
    <col min="15" max="15" width="9.28515625" style="30" customWidth="1"/>
    <col min="16" max="19" width="9.28515625" style="5" customWidth="1"/>
    <col min="20" max="20" width="9.28515625" style="32"/>
    <col min="21" max="16384" width="9.28515625" style="3"/>
  </cols>
  <sheetData>
    <row r="1" spans="1:21" x14ac:dyDescent="0.25">
      <c r="D1" s="72" t="s">
        <v>38</v>
      </c>
      <c r="E1" s="73"/>
      <c r="F1" s="73"/>
      <c r="G1" s="74"/>
      <c r="H1" s="75" t="s">
        <v>39</v>
      </c>
      <c r="I1" s="76"/>
      <c r="J1" s="76"/>
      <c r="K1" s="77"/>
      <c r="L1" s="78" t="s">
        <v>40</v>
      </c>
      <c r="M1" s="79"/>
      <c r="N1" s="79"/>
      <c r="O1" s="80"/>
      <c r="P1" s="81" t="s">
        <v>41</v>
      </c>
      <c r="Q1" s="82"/>
      <c r="R1" s="82"/>
      <c r="S1" s="83"/>
    </row>
    <row r="2" spans="1:21" ht="30" x14ac:dyDescent="0.25">
      <c r="A2" s="11"/>
      <c r="B2" s="11" t="s">
        <v>42</v>
      </c>
      <c r="D2" s="24" t="s">
        <v>43</v>
      </c>
      <c r="E2" s="24" t="s">
        <v>44</v>
      </c>
      <c r="F2" s="24" t="s">
        <v>45</v>
      </c>
      <c r="G2" s="25" t="s">
        <v>46</v>
      </c>
      <c r="H2" s="22" t="s">
        <v>47</v>
      </c>
      <c r="I2" s="22" t="s">
        <v>48</v>
      </c>
      <c r="J2" s="22" t="s">
        <v>49</v>
      </c>
      <c r="K2" s="23" t="s">
        <v>50</v>
      </c>
      <c r="L2" s="27" t="s">
        <v>51</v>
      </c>
      <c r="M2" s="27" t="s">
        <v>52</v>
      </c>
      <c r="N2" s="27" t="s">
        <v>53</v>
      </c>
      <c r="O2" s="28" t="s">
        <v>54</v>
      </c>
      <c r="P2" s="18" t="s">
        <v>55</v>
      </c>
      <c r="Q2" s="18" t="s">
        <v>56</v>
      </c>
      <c r="R2" s="18" t="s">
        <v>57</v>
      </c>
      <c r="S2" s="19" t="s">
        <v>41</v>
      </c>
      <c r="T2" s="31" t="s">
        <v>58</v>
      </c>
      <c r="U2" s="11"/>
    </row>
    <row r="3" spans="1:21" x14ac:dyDescent="0.25">
      <c r="A3" s="11"/>
      <c r="B3" s="11"/>
    </row>
    <row r="4" spans="1:21" s="7" customFormat="1" x14ac:dyDescent="0.25">
      <c r="A4" s="65" t="s">
        <v>59</v>
      </c>
      <c r="B4" s="65"/>
      <c r="D4" s="7">
        <f>July!A199</f>
        <v>0</v>
      </c>
      <c r="E4" s="7">
        <f>August!A203</f>
        <v>0</v>
      </c>
      <c r="F4" s="7">
        <f>September!A203</f>
        <v>0</v>
      </c>
      <c r="G4" s="7">
        <f>SUM(D4:F4)</f>
        <v>0</v>
      </c>
      <c r="H4" s="7">
        <f>October!A203</f>
        <v>0</v>
      </c>
      <c r="I4" s="7">
        <f>November!A203</f>
        <v>0</v>
      </c>
      <c r="J4" s="7">
        <f>December!A203</f>
        <v>0</v>
      </c>
      <c r="K4" s="7">
        <f>SUM(H4:J4)</f>
        <v>0</v>
      </c>
      <c r="L4" s="7">
        <f>January!A203</f>
        <v>0</v>
      </c>
      <c r="M4" s="7">
        <f>February!A203</f>
        <v>0</v>
      </c>
      <c r="N4" s="7">
        <f>March!A203</f>
        <v>0</v>
      </c>
      <c r="O4" s="66">
        <f>SUM(L4:N4)</f>
        <v>0</v>
      </c>
      <c r="P4" s="7">
        <f>April!A203</f>
        <v>0</v>
      </c>
      <c r="Q4" s="7">
        <f>May!A203</f>
        <v>0</v>
      </c>
      <c r="R4" s="7">
        <f>June!A203</f>
        <v>0</v>
      </c>
      <c r="S4" s="7">
        <f>SUM(P4:R4)</f>
        <v>0</v>
      </c>
      <c r="T4" s="7">
        <f>SUM(G4,K4,O4,S4)</f>
        <v>0</v>
      </c>
    </row>
    <row r="5" spans="1:21" x14ac:dyDescent="0.25">
      <c r="A5" s="11"/>
      <c r="B5" s="11"/>
      <c r="O5" s="51"/>
    </row>
    <row r="6" spans="1:21" x14ac:dyDescent="0.25">
      <c r="A6" s="33" t="s">
        <v>1</v>
      </c>
      <c r="B6" s="11"/>
      <c r="O6" s="51"/>
    </row>
    <row r="7" spans="1:21" x14ac:dyDescent="0.25">
      <c r="A7" s="11" t="s">
        <v>60</v>
      </c>
      <c r="B7" s="12" t="s">
        <v>60</v>
      </c>
      <c r="D7" s="26">
        <f>July!B199</f>
        <v>0</v>
      </c>
      <c r="E7" s="26">
        <f>August!B203</f>
        <v>0</v>
      </c>
      <c r="F7" s="26">
        <f>September!B203</f>
        <v>0</v>
      </c>
      <c r="G7" s="26">
        <f>SUM(D7:F7)</f>
        <v>0</v>
      </c>
      <c r="H7" s="8">
        <f>October!B203</f>
        <v>0</v>
      </c>
      <c r="I7" s="8">
        <f>November!B203</f>
        <v>0</v>
      </c>
      <c r="J7" s="8">
        <f>December!B203</f>
        <v>0</v>
      </c>
      <c r="K7" s="8">
        <f>SUM(H7:J7)</f>
        <v>0</v>
      </c>
      <c r="L7" s="29">
        <f>January!B203</f>
        <v>0</v>
      </c>
      <c r="M7" s="29">
        <f>February!B203</f>
        <v>0</v>
      </c>
      <c r="N7" s="29">
        <f>March!B203</f>
        <v>0</v>
      </c>
      <c r="O7" s="29">
        <f>SUM(L7:N7)</f>
        <v>0</v>
      </c>
      <c r="P7" s="5">
        <f>April!B203</f>
        <v>0</v>
      </c>
      <c r="Q7" s="5">
        <f>May!B203</f>
        <v>0</v>
      </c>
      <c r="R7" s="5">
        <f>June!B203</f>
        <v>0</v>
      </c>
      <c r="S7" s="5">
        <f>SUM(P7:R7)</f>
        <v>0</v>
      </c>
      <c r="T7" s="32">
        <f>SUM(G7,K7,O7,S7)</f>
        <v>0</v>
      </c>
    </row>
    <row r="8" spans="1:21" x14ac:dyDescent="0.25">
      <c r="A8" s="11" t="s">
        <v>61</v>
      </c>
      <c r="B8" s="12" t="s">
        <v>61</v>
      </c>
      <c r="D8" s="26">
        <f>July!B200</f>
        <v>0</v>
      </c>
      <c r="E8" s="26">
        <f>August!B204</f>
        <v>0</v>
      </c>
      <c r="F8" s="26">
        <f>September!B204</f>
        <v>0</v>
      </c>
      <c r="G8" s="26">
        <f t="shared" ref="G8:G13" si="0">SUM(D8:F8)</f>
        <v>0</v>
      </c>
      <c r="H8" s="8">
        <f>October!B204</f>
        <v>0</v>
      </c>
      <c r="I8" s="8">
        <f>November!B204</f>
        <v>0</v>
      </c>
      <c r="J8" s="8">
        <f>December!B204</f>
        <v>0</v>
      </c>
      <c r="K8" s="8">
        <f t="shared" ref="K8:K14" si="1">SUM(H8:J8)</f>
        <v>0</v>
      </c>
      <c r="L8" s="29">
        <f>January!B204</f>
        <v>0</v>
      </c>
      <c r="M8" s="29">
        <f>February!B204</f>
        <v>0</v>
      </c>
      <c r="N8" s="29">
        <f>March!B204</f>
        <v>0</v>
      </c>
      <c r="O8" s="29">
        <f t="shared" ref="O8:O14" si="2">SUM(L8:N8)</f>
        <v>0</v>
      </c>
      <c r="P8" s="5">
        <f>April!B204</f>
        <v>0</v>
      </c>
      <c r="Q8" s="5">
        <f>May!B204</f>
        <v>0</v>
      </c>
      <c r="R8" s="5">
        <f>June!B204</f>
        <v>0</v>
      </c>
      <c r="S8" s="5">
        <f t="shared" ref="S8:S14" si="3">SUM(P8:R8)</f>
        <v>0</v>
      </c>
      <c r="T8" s="32">
        <f t="shared" ref="T8:T14" si="4">SUM(G8,K8,O8,S8)</f>
        <v>0</v>
      </c>
    </row>
    <row r="9" spans="1:21" x14ac:dyDescent="0.25">
      <c r="A9" s="11" t="s">
        <v>62</v>
      </c>
      <c r="B9" s="12" t="s">
        <v>62</v>
      </c>
      <c r="D9" s="26">
        <f>July!B201</f>
        <v>0</v>
      </c>
      <c r="E9" s="26">
        <f>August!B205</f>
        <v>0</v>
      </c>
      <c r="F9" s="26">
        <f>September!B205</f>
        <v>0</v>
      </c>
      <c r="G9" s="26">
        <f t="shared" si="0"/>
        <v>0</v>
      </c>
      <c r="H9" s="8">
        <f>October!B205</f>
        <v>0</v>
      </c>
      <c r="I9" s="8">
        <f>November!B205</f>
        <v>0</v>
      </c>
      <c r="J9" s="8">
        <f>December!B205</f>
        <v>0</v>
      </c>
      <c r="K9" s="8">
        <f t="shared" si="1"/>
        <v>0</v>
      </c>
      <c r="L9" s="29">
        <f>January!B205</f>
        <v>0</v>
      </c>
      <c r="M9" s="29">
        <f>February!B205</f>
        <v>0</v>
      </c>
      <c r="N9" s="29">
        <f>March!B205</f>
        <v>0</v>
      </c>
      <c r="O9" s="29">
        <f t="shared" si="2"/>
        <v>0</v>
      </c>
      <c r="P9" s="5">
        <f>April!B205</f>
        <v>0</v>
      </c>
      <c r="Q9" s="5">
        <f>May!B205</f>
        <v>0</v>
      </c>
      <c r="R9" s="5">
        <f>June!B205</f>
        <v>0</v>
      </c>
      <c r="S9" s="5">
        <f t="shared" si="3"/>
        <v>0</v>
      </c>
      <c r="T9" s="32">
        <f t="shared" si="4"/>
        <v>0</v>
      </c>
    </row>
    <row r="10" spans="1:21" x14ac:dyDescent="0.25">
      <c r="A10" s="11" t="s">
        <v>63</v>
      </c>
      <c r="B10" s="12" t="s">
        <v>63</v>
      </c>
      <c r="D10" s="26">
        <f>July!B202</f>
        <v>0</v>
      </c>
      <c r="E10" s="26">
        <f>August!B206</f>
        <v>0</v>
      </c>
      <c r="F10" s="26">
        <f>September!B206</f>
        <v>0</v>
      </c>
      <c r="G10" s="26">
        <f t="shared" si="0"/>
        <v>0</v>
      </c>
      <c r="H10" s="8">
        <f>October!B206</f>
        <v>0</v>
      </c>
      <c r="I10" s="8">
        <f>November!B206</f>
        <v>0</v>
      </c>
      <c r="J10" s="8">
        <f>December!B206</f>
        <v>0</v>
      </c>
      <c r="K10" s="8">
        <f t="shared" si="1"/>
        <v>0</v>
      </c>
      <c r="L10" s="29">
        <f>January!B206</f>
        <v>0</v>
      </c>
      <c r="M10" s="29">
        <f>February!B206</f>
        <v>0</v>
      </c>
      <c r="N10" s="29">
        <f>March!B206</f>
        <v>0</v>
      </c>
      <c r="O10" s="29">
        <f t="shared" si="2"/>
        <v>0</v>
      </c>
      <c r="P10" s="5">
        <f>April!B206</f>
        <v>0</v>
      </c>
      <c r="Q10" s="5">
        <f>May!B206</f>
        <v>0</v>
      </c>
      <c r="R10" s="5">
        <f>June!B206</f>
        <v>0</v>
      </c>
      <c r="S10" s="5">
        <f t="shared" si="3"/>
        <v>0</v>
      </c>
      <c r="T10" s="32">
        <f t="shared" si="4"/>
        <v>0</v>
      </c>
    </row>
    <row r="11" spans="1:21" x14ac:dyDescent="0.25">
      <c r="A11" s="11" t="s">
        <v>64</v>
      </c>
      <c r="B11" s="12" t="s">
        <v>64</v>
      </c>
      <c r="D11" s="26">
        <f>July!B203</f>
        <v>0</v>
      </c>
      <c r="E11" s="26">
        <f>August!B207</f>
        <v>0</v>
      </c>
      <c r="F11" s="26">
        <f>September!B207</f>
        <v>0</v>
      </c>
      <c r="G11" s="26">
        <f t="shared" si="0"/>
        <v>0</v>
      </c>
      <c r="H11" s="8">
        <f>October!B207</f>
        <v>0</v>
      </c>
      <c r="I11" s="8">
        <f>November!B207</f>
        <v>0</v>
      </c>
      <c r="J11" s="8">
        <f>December!B207</f>
        <v>0</v>
      </c>
      <c r="K11" s="8">
        <f t="shared" si="1"/>
        <v>0</v>
      </c>
      <c r="L11" s="29">
        <f>January!B207</f>
        <v>0</v>
      </c>
      <c r="M11" s="29">
        <f>February!B207</f>
        <v>0</v>
      </c>
      <c r="N11" s="29">
        <f>March!B207</f>
        <v>0</v>
      </c>
      <c r="O11" s="29">
        <f t="shared" si="2"/>
        <v>0</v>
      </c>
      <c r="P11" s="5">
        <f>April!B207</f>
        <v>0</v>
      </c>
      <c r="Q11" s="5">
        <f>May!B207</f>
        <v>0</v>
      </c>
      <c r="R11" s="5">
        <f>June!B207</f>
        <v>0</v>
      </c>
      <c r="S11" s="5">
        <f t="shared" si="3"/>
        <v>0</v>
      </c>
      <c r="T11" s="32">
        <f t="shared" si="4"/>
        <v>0</v>
      </c>
    </row>
    <row r="12" spans="1:21" x14ac:dyDescent="0.25">
      <c r="A12" s="11" t="s">
        <v>65</v>
      </c>
      <c r="B12" s="12" t="s">
        <v>65</v>
      </c>
      <c r="D12" s="26">
        <f>July!B204</f>
        <v>0</v>
      </c>
      <c r="E12" s="26">
        <f>August!B208</f>
        <v>0</v>
      </c>
      <c r="F12" s="26">
        <f>September!B208</f>
        <v>0</v>
      </c>
      <c r="G12" s="26">
        <f t="shared" si="0"/>
        <v>0</v>
      </c>
      <c r="H12" s="8">
        <f>October!B208</f>
        <v>0</v>
      </c>
      <c r="I12" s="8">
        <f>November!B208</f>
        <v>0</v>
      </c>
      <c r="J12" s="8">
        <f>December!B208</f>
        <v>0</v>
      </c>
      <c r="K12" s="8">
        <f t="shared" si="1"/>
        <v>0</v>
      </c>
      <c r="L12" s="29">
        <f>January!B208</f>
        <v>0</v>
      </c>
      <c r="M12" s="29">
        <f>February!B208</f>
        <v>0</v>
      </c>
      <c r="N12" s="29">
        <f>March!B208</f>
        <v>0</v>
      </c>
      <c r="O12" s="29">
        <f t="shared" si="2"/>
        <v>0</v>
      </c>
      <c r="P12" s="5">
        <f>April!B208</f>
        <v>0</v>
      </c>
      <c r="Q12" s="5">
        <f>May!B208</f>
        <v>0</v>
      </c>
      <c r="R12" s="5">
        <f>June!B208</f>
        <v>0</v>
      </c>
      <c r="S12" s="5">
        <f t="shared" si="3"/>
        <v>0</v>
      </c>
      <c r="T12" s="32">
        <f t="shared" si="4"/>
        <v>0</v>
      </c>
    </row>
    <row r="13" spans="1:21" x14ac:dyDescent="0.25">
      <c r="A13" s="11" t="s">
        <v>66</v>
      </c>
      <c r="B13" s="12" t="s">
        <v>66</v>
      </c>
      <c r="D13" s="26">
        <f>July!B205</f>
        <v>0</v>
      </c>
      <c r="E13" s="26">
        <f>August!B209</f>
        <v>0</v>
      </c>
      <c r="F13" s="26">
        <f>September!B209</f>
        <v>0</v>
      </c>
      <c r="G13" s="26">
        <f t="shared" si="0"/>
        <v>0</v>
      </c>
      <c r="H13" s="8">
        <f>October!B209</f>
        <v>0</v>
      </c>
      <c r="I13" s="8">
        <f>November!B209</f>
        <v>0</v>
      </c>
      <c r="J13" s="8">
        <f>December!B209</f>
        <v>0</v>
      </c>
      <c r="K13" s="8">
        <f t="shared" si="1"/>
        <v>0</v>
      </c>
      <c r="L13" s="29">
        <f>January!B209</f>
        <v>0</v>
      </c>
      <c r="M13" s="29">
        <f>February!B209</f>
        <v>0</v>
      </c>
      <c r="N13" s="29">
        <f>March!B209</f>
        <v>0</v>
      </c>
      <c r="O13" s="29">
        <f t="shared" si="2"/>
        <v>0</v>
      </c>
      <c r="P13" s="5">
        <f>April!B209</f>
        <v>0</v>
      </c>
      <c r="Q13" s="5">
        <f>May!B209</f>
        <v>0</v>
      </c>
      <c r="R13" s="5">
        <f>June!B209</f>
        <v>0</v>
      </c>
      <c r="S13" s="5">
        <f t="shared" si="3"/>
        <v>0</v>
      </c>
      <c r="T13" s="32">
        <f t="shared" si="4"/>
        <v>0</v>
      </c>
    </row>
    <row r="14" spans="1:21" s="58" customFormat="1" x14ac:dyDescent="0.25">
      <c r="A14" s="56" t="s">
        <v>67</v>
      </c>
      <c r="B14" s="57"/>
      <c r="D14" s="58">
        <f>SUM(D7:D13)</f>
        <v>0</v>
      </c>
      <c r="E14" s="58">
        <f>SUM(E7:E13)</f>
        <v>0</v>
      </c>
      <c r="F14" s="58">
        <f>SUM(F7:F13)</f>
        <v>0</v>
      </c>
      <c r="G14" s="58">
        <f>SUM(D14:F14)</f>
        <v>0</v>
      </c>
      <c r="H14" s="58">
        <f>SUM(H7:H13)</f>
        <v>0</v>
      </c>
      <c r="I14" s="58">
        <f>SUM(I7:I13)</f>
        <v>0</v>
      </c>
      <c r="J14" s="58">
        <f>SUM(J7:J13)</f>
        <v>0</v>
      </c>
      <c r="K14" s="58">
        <f t="shared" si="1"/>
        <v>0</v>
      </c>
      <c r="L14" s="58">
        <f>SUM(L7:L13)</f>
        <v>0</v>
      </c>
      <c r="M14" s="58">
        <f>SUM(M7:M13)</f>
        <v>0</v>
      </c>
      <c r="N14" s="58">
        <f>SUM(N7:N13)</f>
        <v>0</v>
      </c>
      <c r="O14" s="59">
        <f t="shared" si="2"/>
        <v>0</v>
      </c>
      <c r="P14" s="58">
        <f>SUM(P7:P13)</f>
        <v>0</v>
      </c>
      <c r="Q14" s="58">
        <f>SUM(Q7:Q13)</f>
        <v>0</v>
      </c>
      <c r="R14" s="58">
        <f>SUM(R7:R13)</f>
        <v>0</v>
      </c>
      <c r="S14" s="58">
        <f t="shared" si="3"/>
        <v>0</v>
      </c>
      <c r="T14" s="58">
        <f t="shared" si="4"/>
        <v>0</v>
      </c>
    </row>
    <row r="15" spans="1:21" x14ac:dyDescent="0.25">
      <c r="A15" s="11"/>
      <c r="B15" s="11"/>
    </row>
    <row r="16" spans="1:21" x14ac:dyDescent="0.25">
      <c r="A16" s="11" t="s">
        <v>68</v>
      </c>
      <c r="B16" s="11"/>
      <c r="D16" s="26" t="e">
        <f>D7/D$14</f>
        <v>#DIV/0!</v>
      </c>
      <c r="E16" s="26" t="e">
        <f>E7/E$14</f>
        <v>#DIV/0!</v>
      </c>
      <c r="F16" s="26" t="e">
        <f>F7/F$14</f>
        <v>#DIV/0!</v>
      </c>
      <c r="G16" s="26" t="e">
        <f>AVERAGE(D16:F16)</f>
        <v>#DIV/0!</v>
      </c>
      <c r="H16" s="8" t="e">
        <f>H7/H$14</f>
        <v>#DIV/0!</v>
      </c>
      <c r="I16" s="8" t="e">
        <f>I7/I$14</f>
        <v>#DIV/0!</v>
      </c>
      <c r="J16" s="8" t="e">
        <f>J7/J$14</f>
        <v>#DIV/0!</v>
      </c>
      <c r="K16" s="8" t="e">
        <f>AVERAGE(H16:J16)</f>
        <v>#DIV/0!</v>
      </c>
      <c r="L16" s="29" t="e">
        <f>L7/L$14</f>
        <v>#DIV/0!</v>
      </c>
      <c r="M16" s="29" t="e">
        <f>M7/M$14</f>
        <v>#DIV/0!</v>
      </c>
      <c r="N16" s="29" t="e">
        <f>N7/N$14</f>
        <v>#DIV/0!</v>
      </c>
      <c r="O16" s="30" t="e">
        <f>AVERAGE(L16:N16)</f>
        <v>#DIV/0!</v>
      </c>
      <c r="P16" s="5" t="e">
        <f>P7/P$14</f>
        <v>#DIV/0!</v>
      </c>
      <c r="Q16" s="5" t="e">
        <f>Q7/Q$14</f>
        <v>#DIV/0!</v>
      </c>
      <c r="R16" s="5" t="e">
        <f>R7/R$14</f>
        <v>#DIV/0!</v>
      </c>
      <c r="S16" s="5" t="e">
        <f>AVERAGE(P16:R16)</f>
        <v>#DIV/0!</v>
      </c>
      <c r="T16" s="32" t="e">
        <f>AVERAGE(G16,K16,O16,S16)</f>
        <v>#DIV/0!</v>
      </c>
    </row>
    <row r="17" spans="1:20" x14ac:dyDescent="0.25">
      <c r="A17" s="11" t="s">
        <v>69</v>
      </c>
      <c r="B17" s="11"/>
      <c r="D17" s="26" t="e">
        <f t="shared" ref="D17:F22" si="5">D8/D$14</f>
        <v>#DIV/0!</v>
      </c>
      <c r="E17" s="26" t="e">
        <f t="shared" si="5"/>
        <v>#DIV/0!</v>
      </c>
      <c r="F17" s="26" t="e">
        <f t="shared" si="5"/>
        <v>#DIV/0!</v>
      </c>
      <c r="G17" s="26" t="e">
        <f t="shared" ref="G17:G22" si="6">AVERAGE(D17:F17)</f>
        <v>#DIV/0!</v>
      </c>
      <c r="H17" s="8" t="e">
        <f t="shared" ref="H17:J22" si="7">H8/H$14</f>
        <v>#DIV/0!</v>
      </c>
      <c r="I17" s="8" t="e">
        <f t="shared" si="7"/>
        <v>#DIV/0!</v>
      </c>
      <c r="J17" s="8" t="e">
        <f t="shared" si="7"/>
        <v>#DIV/0!</v>
      </c>
      <c r="K17" s="8" t="e">
        <f t="shared" ref="K17:K22" si="8">AVERAGE(H17:J17)</f>
        <v>#DIV/0!</v>
      </c>
      <c r="L17" s="29" t="e">
        <f t="shared" ref="L17:N22" si="9">L8/L$14</f>
        <v>#DIV/0!</v>
      </c>
      <c r="M17" s="29" t="e">
        <f t="shared" si="9"/>
        <v>#DIV/0!</v>
      </c>
      <c r="N17" s="29" t="e">
        <f t="shared" si="9"/>
        <v>#DIV/0!</v>
      </c>
      <c r="O17" s="30" t="e">
        <f t="shared" ref="O17:O22" si="10">AVERAGE(L17:N17)</f>
        <v>#DIV/0!</v>
      </c>
      <c r="P17" s="5" t="e">
        <f t="shared" ref="P17:R22" si="11">P8/P$14</f>
        <v>#DIV/0!</v>
      </c>
      <c r="Q17" s="5" t="e">
        <f t="shared" si="11"/>
        <v>#DIV/0!</v>
      </c>
      <c r="R17" s="5" t="e">
        <f t="shared" si="11"/>
        <v>#DIV/0!</v>
      </c>
      <c r="S17" s="5" t="e">
        <f t="shared" ref="S17:S22" si="12">AVERAGE(P17:R17)</f>
        <v>#DIV/0!</v>
      </c>
      <c r="T17" s="32" t="e">
        <f t="shared" ref="T17:T22" si="13">AVERAGE(G17,K17,O17,S17)</f>
        <v>#DIV/0!</v>
      </c>
    </row>
    <row r="18" spans="1:20" x14ac:dyDescent="0.25">
      <c r="A18" s="11" t="s">
        <v>70</v>
      </c>
      <c r="B18" s="11"/>
      <c r="D18" s="26" t="e">
        <f t="shared" si="5"/>
        <v>#DIV/0!</v>
      </c>
      <c r="E18" s="26" t="e">
        <f t="shared" si="5"/>
        <v>#DIV/0!</v>
      </c>
      <c r="F18" s="26" t="e">
        <f t="shared" si="5"/>
        <v>#DIV/0!</v>
      </c>
      <c r="G18" s="26" t="e">
        <f t="shared" si="6"/>
        <v>#DIV/0!</v>
      </c>
      <c r="H18" s="8" t="e">
        <f t="shared" si="7"/>
        <v>#DIV/0!</v>
      </c>
      <c r="I18" s="8" t="e">
        <f t="shared" si="7"/>
        <v>#DIV/0!</v>
      </c>
      <c r="J18" s="8" t="e">
        <f t="shared" si="7"/>
        <v>#DIV/0!</v>
      </c>
      <c r="K18" s="8" t="e">
        <f t="shared" si="8"/>
        <v>#DIV/0!</v>
      </c>
      <c r="L18" s="29" t="e">
        <f t="shared" si="9"/>
        <v>#DIV/0!</v>
      </c>
      <c r="M18" s="29" t="e">
        <f t="shared" si="9"/>
        <v>#DIV/0!</v>
      </c>
      <c r="N18" s="29" t="e">
        <f t="shared" si="9"/>
        <v>#DIV/0!</v>
      </c>
      <c r="O18" s="30" t="e">
        <f t="shared" si="10"/>
        <v>#DIV/0!</v>
      </c>
      <c r="P18" s="5" t="e">
        <f t="shared" si="11"/>
        <v>#DIV/0!</v>
      </c>
      <c r="Q18" s="5" t="e">
        <f t="shared" si="11"/>
        <v>#DIV/0!</v>
      </c>
      <c r="R18" s="5" t="e">
        <f t="shared" si="11"/>
        <v>#DIV/0!</v>
      </c>
      <c r="S18" s="5" t="e">
        <f t="shared" si="12"/>
        <v>#DIV/0!</v>
      </c>
      <c r="T18" s="32" t="e">
        <f t="shared" si="13"/>
        <v>#DIV/0!</v>
      </c>
    </row>
    <row r="19" spans="1:20" x14ac:dyDescent="0.25">
      <c r="A19" s="11" t="s">
        <v>71</v>
      </c>
      <c r="B19" s="11"/>
      <c r="D19" s="26" t="e">
        <f t="shared" si="5"/>
        <v>#DIV/0!</v>
      </c>
      <c r="E19" s="26" t="e">
        <f t="shared" si="5"/>
        <v>#DIV/0!</v>
      </c>
      <c r="F19" s="26" t="e">
        <f t="shared" si="5"/>
        <v>#DIV/0!</v>
      </c>
      <c r="G19" s="26" t="e">
        <f t="shared" si="6"/>
        <v>#DIV/0!</v>
      </c>
      <c r="H19" s="8" t="e">
        <f t="shared" si="7"/>
        <v>#DIV/0!</v>
      </c>
      <c r="I19" s="8" t="e">
        <f t="shared" si="7"/>
        <v>#DIV/0!</v>
      </c>
      <c r="J19" s="8" t="e">
        <f t="shared" si="7"/>
        <v>#DIV/0!</v>
      </c>
      <c r="K19" s="8" t="e">
        <f t="shared" si="8"/>
        <v>#DIV/0!</v>
      </c>
      <c r="L19" s="29" t="e">
        <f t="shared" si="9"/>
        <v>#DIV/0!</v>
      </c>
      <c r="M19" s="29" t="e">
        <f t="shared" si="9"/>
        <v>#DIV/0!</v>
      </c>
      <c r="N19" s="29" t="e">
        <f t="shared" si="9"/>
        <v>#DIV/0!</v>
      </c>
      <c r="O19" s="30" t="e">
        <f t="shared" si="10"/>
        <v>#DIV/0!</v>
      </c>
      <c r="P19" s="5" t="e">
        <f t="shared" si="11"/>
        <v>#DIV/0!</v>
      </c>
      <c r="Q19" s="5" t="e">
        <f t="shared" si="11"/>
        <v>#DIV/0!</v>
      </c>
      <c r="R19" s="5" t="e">
        <f t="shared" si="11"/>
        <v>#DIV/0!</v>
      </c>
      <c r="S19" s="5" t="e">
        <f t="shared" si="12"/>
        <v>#DIV/0!</v>
      </c>
      <c r="T19" s="32" t="e">
        <f t="shared" si="13"/>
        <v>#DIV/0!</v>
      </c>
    </row>
    <row r="20" spans="1:20" x14ac:dyDescent="0.25">
      <c r="A20" s="11" t="s">
        <v>72</v>
      </c>
      <c r="B20" s="11"/>
      <c r="D20" s="26" t="e">
        <f t="shared" si="5"/>
        <v>#DIV/0!</v>
      </c>
      <c r="E20" s="26" t="e">
        <f t="shared" si="5"/>
        <v>#DIV/0!</v>
      </c>
      <c r="F20" s="26" t="e">
        <f t="shared" si="5"/>
        <v>#DIV/0!</v>
      </c>
      <c r="G20" s="26" t="e">
        <f t="shared" si="6"/>
        <v>#DIV/0!</v>
      </c>
      <c r="H20" s="8" t="e">
        <f t="shared" si="7"/>
        <v>#DIV/0!</v>
      </c>
      <c r="I20" s="8" t="e">
        <f t="shared" si="7"/>
        <v>#DIV/0!</v>
      </c>
      <c r="J20" s="8" t="e">
        <f t="shared" si="7"/>
        <v>#DIV/0!</v>
      </c>
      <c r="K20" s="8" t="e">
        <f t="shared" si="8"/>
        <v>#DIV/0!</v>
      </c>
      <c r="L20" s="29" t="e">
        <f t="shared" si="9"/>
        <v>#DIV/0!</v>
      </c>
      <c r="M20" s="29" t="e">
        <f t="shared" si="9"/>
        <v>#DIV/0!</v>
      </c>
      <c r="N20" s="29" t="e">
        <f t="shared" si="9"/>
        <v>#DIV/0!</v>
      </c>
      <c r="O20" s="30" t="e">
        <f t="shared" si="10"/>
        <v>#DIV/0!</v>
      </c>
      <c r="P20" s="5" t="e">
        <f t="shared" si="11"/>
        <v>#DIV/0!</v>
      </c>
      <c r="Q20" s="5" t="e">
        <f t="shared" si="11"/>
        <v>#DIV/0!</v>
      </c>
      <c r="R20" s="5" t="e">
        <f t="shared" si="11"/>
        <v>#DIV/0!</v>
      </c>
      <c r="S20" s="5" t="e">
        <f t="shared" si="12"/>
        <v>#DIV/0!</v>
      </c>
      <c r="T20" s="32" t="e">
        <f t="shared" si="13"/>
        <v>#DIV/0!</v>
      </c>
    </row>
    <row r="21" spans="1:20" x14ac:dyDescent="0.25">
      <c r="A21" s="11" t="s">
        <v>73</v>
      </c>
      <c r="B21" s="11"/>
      <c r="D21" s="26" t="e">
        <f t="shared" si="5"/>
        <v>#DIV/0!</v>
      </c>
      <c r="E21" s="26" t="e">
        <f t="shared" si="5"/>
        <v>#DIV/0!</v>
      </c>
      <c r="F21" s="26" t="e">
        <f t="shared" si="5"/>
        <v>#DIV/0!</v>
      </c>
      <c r="G21" s="26" t="e">
        <f t="shared" si="6"/>
        <v>#DIV/0!</v>
      </c>
      <c r="H21" s="8" t="e">
        <f t="shared" si="7"/>
        <v>#DIV/0!</v>
      </c>
      <c r="I21" s="8" t="e">
        <f t="shared" si="7"/>
        <v>#DIV/0!</v>
      </c>
      <c r="J21" s="8" t="e">
        <f t="shared" si="7"/>
        <v>#DIV/0!</v>
      </c>
      <c r="K21" s="8" t="e">
        <f t="shared" si="8"/>
        <v>#DIV/0!</v>
      </c>
      <c r="L21" s="29" t="e">
        <f t="shared" si="9"/>
        <v>#DIV/0!</v>
      </c>
      <c r="M21" s="29" t="e">
        <f t="shared" si="9"/>
        <v>#DIV/0!</v>
      </c>
      <c r="N21" s="29" t="e">
        <f t="shared" si="9"/>
        <v>#DIV/0!</v>
      </c>
      <c r="O21" s="30" t="e">
        <f t="shared" si="10"/>
        <v>#DIV/0!</v>
      </c>
      <c r="P21" s="5" t="e">
        <f t="shared" si="11"/>
        <v>#DIV/0!</v>
      </c>
      <c r="Q21" s="5" t="e">
        <f t="shared" si="11"/>
        <v>#DIV/0!</v>
      </c>
      <c r="R21" s="5" t="e">
        <f t="shared" si="11"/>
        <v>#DIV/0!</v>
      </c>
      <c r="S21" s="5" t="e">
        <f t="shared" si="12"/>
        <v>#DIV/0!</v>
      </c>
      <c r="T21" s="32" t="e">
        <f t="shared" si="13"/>
        <v>#DIV/0!</v>
      </c>
    </row>
    <row r="22" spans="1:20" x14ac:dyDescent="0.25">
      <c r="A22" s="11" t="s">
        <v>74</v>
      </c>
      <c r="B22" s="11"/>
      <c r="D22" s="26" t="e">
        <f t="shared" si="5"/>
        <v>#DIV/0!</v>
      </c>
      <c r="E22" s="26" t="e">
        <f t="shared" si="5"/>
        <v>#DIV/0!</v>
      </c>
      <c r="F22" s="26" t="e">
        <f t="shared" si="5"/>
        <v>#DIV/0!</v>
      </c>
      <c r="G22" s="26" t="e">
        <f t="shared" si="6"/>
        <v>#DIV/0!</v>
      </c>
      <c r="H22" s="8" t="e">
        <f t="shared" si="7"/>
        <v>#DIV/0!</v>
      </c>
      <c r="I22" s="8" t="e">
        <f t="shared" si="7"/>
        <v>#DIV/0!</v>
      </c>
      <c r="J22" s="8" t="e">
        <f t="shared" si="7"/>
        <v>#DIV/0!</v>
      </c>
      <c r="K22" s="8" t="e">
        <f t="shared" si="8"/>
        <v>#DIV/0!</v>
      </c>
      <c r="L22" s="29" t="e">
        <f t="shared" si="9"/>
        <v>#DIV/0!</v>
      </c>
      <c r="M22" s="29" t="e">
        <f t="shared" si="9"/>
        <v>#DIV/0!</v>
      </c>
      <c r="N22" s="29" t="e">
        <f t="shared" si="9"/>
        <v>#DIV/0!</v>
      </c>
      <c r="O22" s="30" t="e">
        <f t="shared" si="10"/>
        <v>#DIV/0!</v>
      </c>
      <c r="P22" s="5" t="e">
        <f t="shared" si="11"/>
        <v>#DIV/0!</v>
      </c>
      <c r="Q22" s="5" t="e">
        <f t="shared" si="11"/>
        <v>#DIV/0!</v>
      </c>
      <c r="R22" s="5" t="e">
        <f t="shared" si="11"/>
        <v>#DIV/0!</v>
      </c>
      <c r="S22" s="5" t="e">
        <f t="shared" si="12"/>
        <v>#DIV/0!</v>
      </c>
      <c r="T22" s="32" t="e">
        <f t="shared" si="13"/>
        <v>#DIV/0!</v>
      </c>
    </row>
    <row r="23" spans="1:20" x14ac:dyDescent="0.25">
      <c r="A23" s="11"/>
      <c r="B23" s="12"/>
    </row>
    <row r="24" spans="1:20" x14ac:dyDescent="0.25">
      <c r="A24" s="33" t="s">
        <v>75</v>
      </c>
      <c r="B24" s="12"/>
    </row>
    <row r="25" spans="1:20" x14ac:dyDescent="0.25">
      <c r="A25" s="14" t="s">
        <v>76</v>
      </c>
      <c r="B25" s="15" t="s">
        <v>77</v>
      </c>
      <c r="D25" s="26">
        <f>July!C199</f>
        <v>0</v>
      </c>
      <c r="E25" s="26">
        <f>August!C203</f>
        <v>0</v>
      </c>
      <c r="F25" s="26">
        <f>September!C203</f>
        <v>0</v>
      </c>
      <c r="G25" s="26">
        <f t="shared" ref="G25:G30" si="14">SUM(D25:F25)</f>
        <v>0</v>
      </c>
      <c r="H25" s="8">
        <f>October!C203</f>
        <v>0</v>
      </c>
      <c r="I25" s="8">
        <f>November!C203</f>
        <v>0</v>
      </c>
      <c r="J25" s="8">
        <f>December!C203</f>
        <v>0</v>
      </c>
      <c r="K25" s="8">
        <f t="shared" ref="K25:K37" si="15">SUM(H25:J25)</f>
        <v>0</v>
      </c>
      <c r="L25" s="29">
        <f>January!C203</f>
        <v>0</v>
      </c>
      <c r="M25" s="29">
        <f>February!C203</f>
        <v>0</v>
      </c>
      <c r="N25" s="29">
        <f>March!C203</f>
        <v>0</v>
      </c>
      <c r="O25" s="29">
        <f t="shared" ref="O25:O37" si="16">SUM(L25:N25)</f>
        <v>0</v>
      </c>
      <c r="P25" s="5">
        <f>April!C203</f>
        <v>0</v>
      </c>
      <c r="Q25" s="5">
        <f>May!C203</f>
        <v>0</v>
      </c>
      <c r="R25" s="5">
        <f>June!C203</f>
        <v>0</v>
      </c>
      <c r="S25" s="5">
        <f t="shared" ref="S25:S37" si="17">SUM(P25:R25)</f>
        <v>0</v>
      </c>
      <c r="T25" s="32">
        <f>SUM(G25,K25,O25,S25)</f>
        <v>0</v>
      </c>
    </row>
    <row r="26" spans="1:20" x14ac:dyDescent="0.25">
      <c r="A26" s="14" t="s">
        <v>78</v>
      </c>
      <c r="B26" s="15" t="s">
        <v>79</v>
      </c>
      <c r="D26" s="26">
        <f>July!C200</f>
        <v>0</v>
      </c>
      <c r="E26" s="26">
        <f>August!C204</f>
        <v>0</v>
      </c>
      <c r="F26" s="26">
        <f>September!C204</f>
        <v>0</v>
      </c>
      <c r="G26" s="26">
        <f t="shared" si="14"/>
        <v>0</v>
      </c>
      <c r="H26" s="8">
        <f>October!C204</f>
        <v>0</v>
      </c>
      <c r="I26" s="8">
        <f>November!C204</f>
        <v>0</v>
      </c>
      <c r="J26" s="8">
        <f>December!C204</f>
        <v>0</v>
      </c>
      <c r="K26" s="8">
        <f t="shared" si="15"/>
        <v>0</v>
      </c>
      <c r="L26" s="29">
        <f>January!C204</f>
        <v>0</v>
      </c>
      <c r="M26" s="29">
        <f>February!C204</f>
        <v>0</v>
      </c>
      <c r="N26" s="29">
        <f>March!C204</f>
        <v>0</v>
      </c>
      <c r="O26" s="29">
        <f t="shared" si="16"/>
        <v>0</v>
      </c>
      <c r="P26" s="5">
        <f>April!C204</f>
        <v>0</v>
      </c>
      <c r="Q26" s="5">
        <f>May!C204</f>
        <v>0</v>
      </c>
      <c r="R26" s="5">
        <f>June!C204</f>
        <v>0</v>
      </c>
      <c r="S26" s="5">
        <f t="shared" si="17"/>
        <v>0</v>
      </c>
      <c r="T26" s="32">
        <f t="shared" ref="T26:T31" si="18">SUM(G26,K26,O26,S26)</f>
        <v>0</v>
      </c>
    </row>
    <row r="27" spans="1:20" x14ac:dyDescent="0.25">
      <c r="A27" s="14" t="s">
        <v>80</v>
      </c>
      <c r="B27" s="15" t="s">
        <v>81</v>
      </c>
      <c r="D27" s="26">
        <f>July!C201</f>
        <v>0</v>
      </c>
      <c r="E27" s="26">
        <f>August!C205</f>
        <v>0</v>
      </c>
      <c r="F27" s="26">
        <f>September!C205</f>
        <v>0</v>
      </c>
      <c r="G27" s="26">
        <f t="shared" si="14"/>
        <v>0</v>
      </c>
      <c r="H27" s="8">
        <f>October!C205</f>
        <v>0</v>
      </c>
      <c r="I27" s="8">
        <f>October!C205</f>
        <v>0</v>
      </c>
      <c r="J27" s="8">
        <f>December!C205</f>
        <v>0</v>
      </c>
      <c r="K27" s="8">
        <f t="shared" si="15"/>
        <v>0</v>
      </c>
      <c r="L27" s="29">
        <f>January!C205</f>
        <v>0</v>
      </c>
      <c r="M27" s="29">
        <f>February!C205</f>
        <v>0</v>
      </c>
      <c r="N27" s="29">
        <f>March!C205</f>
        <v>0</v>
      </c>
      <c r="O27" s="29">
        <f t="shared" si="16"/>
        <v>0</v>
      </c>
      <c r="P27" s="5">
        <f>April!C205</f>
        <v>0</v>
      </c>
      <c r="Q27" s="5">
        <f>May!C205</f>
        <v>0</v>
      </c>
      <c r="R27" s="5">
        <f>June!C205</f>
        <v>0</v>
      </c>
      <c r="S27" s="5">
        <f t="shared" si="17"/>
        <v>0</v>
      </c>
      <c r="T27" s="32">
        <f t="shared" si="18"/>
        <v>0</v>
      </c>
    </row>
    <row r="28" spans="1:20" x14ac:dyDescent="0.25">
      <c r="A28" s="14" t="s">
        <v>82</v>
      </c>
      <c r="B28" s="15" t="s">
        <v>83</v>
      </c>
      <c r="D28" s="26">
        <f>July!C202</f>
        <v>0</v>
      </c>
      <c r="E28" s="26">
        <f>August!C206</f>
        <v>0</v>
      </c>
      <c r="F28" s="26">
        <f>September!C206</f>
        <v>0</v>
      </c>
      <c r="G28" s="26">
        <f t="shared" si="14"/>
        <v>0</v>
      </c>
      <c r="H28" s="8">
        <f>October!C206</f>
        <v>0</v>
      </c>
      <c r="I28" s="8">
        <f>October!C206</f>
        <v>0</v>
      </c>
      <c r="J28" s="8">
        <f>December!C206</f>
        <v>0</v>
      </c>
      <c r="K28" s="8">
        <f t="shared" si="15"/>
        <v>0</v>
      </c>
      <c r="L28" s="29">
        <f>January!C206</f>
        <v>0</v>
      </c>
      <c r="M28" s="29">
        <f>February!C206</f>
        <v>0</v>
      </c>
      <c r="N28" s="29">
        <f>March!C206</f>
        <v>0</v>
      </c>
      <c r="O28" s="29">
        <f t="shared" si="16"/>
        <v>0</v>
      </c>
      <c r="P28" s="5">
        <f>April!C206</f>
        <v>0</v>
      </c>
      <c r="Q28" s="5">
        <f>May!C206</f>
        <v>0</v>
      </c>
      <c r="R28" s="5">
        <f>June!C206</f>
        <v>0</v>
      </c>
      <c r="S28" s="5">
        <f t="shared" si="17"/>
        <v>0</v>
      </c>
      <c r="T28" s="32">
        <f t="shared" si="18"/>
        <v>0</v>
      </c>
    </row>
    <row r="29" spans="1:20" x14ac:dyDescent="0.25">
      <c r="A29" s="14" t="s">
        <v>84</v>
      </c>
      <c r="B29" s="15" t="s">
        <v>85</v>
      </c>
      <c r="D29" s="26">
        <f>July!C203</f>
        <v>0</v>
      </c>
      <c r="E29" s="26">
        <f>August!C207</f>
        <v>0</v>
      </c>
      <c r="F29" s="26">
        <f>September!C207</f>
        <v>0</v>
      </c>
      <c r="G29" s="26">
        <f t="shared" si="14"/>
        <v>0</v>
      </c>
      <c r="H29" s="8">
        <f>October!C207</f>
        <v>0</v>
      </c>
      <c r="I29" s="8">
        <f>October!C207</f>
        <v>0</v>
      </c>
      <c r="J29" s="8">
        <f>December!C207</f>
        <v>0</v>
      </c>
      <c r="K29" s="8">
        <f t="shared" si="15"/>
        <v>0</v>
      </c>
      <c r="L29" s="29">
        <f>January!C207</f>
        <v>0</v>
      </c>
      <c r="M29" s="29">
        <f>February!C207</f>
        <v>0</v>
      </c>
      <c r="N29" s="29">
        <f>March!C207</f>
        <v>0</v>
      </c>
      <c r="O29" s="29">
        <f t="shared" si="16"/>
        <v>0</v>
      </c>
      <c r="P29" s="5">
        <f>April!C207</f>
        <v>0</v>
      </c>
      <c r="Q29" s="5">
        <f>May!C207</f>
        <v>0</v>
      </c>
      <c r="R29" s="5">
        <f>June!C207</f>
        <v>0</v>
      </c>
      <c r="S29" s="5">
        <f t="shared" si="17"/>
        <v>0</v>
      </c>
      <c r="T29" s="32">
        <f t="shared" si="18"/>
        <v>0</v>
      </c>
    </row>
    <row r="30" spans="1:20" x14ac:dyDescent="0.25">
      <c r="A30" s="14" t="s">
        <v>86</v>
      </c>
      <c r="B30" s="15" t="s">
        <v>87</v>
      </c>
      <c r="D30" s="26">
        <f>July!C204</f>
        <v>0</v>
      </c>
      <c r="E30" s="26">
        <f>August!C208</f>
        <v>0</v>
      </c>
      <c r="F30" s="26">
        <f>September!C208</f>
        <v>0</v>
      </c>
      <c r="G30" s="26">
        <f t="shared" si="14"/>
        <v>0</v>
      </c>
      <c r="H30" s="8">
        <f>October!C208</f>
        <v>0</v>
      </c>
      <c r="I30" s="8">
        <f>October!C208</f>
        <v>0</v>
      </c>
      <c r="J30" s="8">
        <f>December!C208</f>
        <v>0</v>
      </c>
      <c r="K30" s="8">
        <f t="shared" si="15"/>
        <v>0</v>
      </c>
      <c r="L30" s="29">
        <f>January!C208</f>
        <v>0</v>
      </c>
      <c r="M30" s="29">
        <f>February!C208</f>
        <v>0</v>
      </c>
      <c r="N30" s="29">
        <f>March!C208</f>
        <v>0</v>
      </c>
      <c r="O30" s="29">
        <f t="shared" si="16"/>
        <v>0</v>
      </c>
      <c r="P30" s="5">
        <f>April!C208</f>
        <v>0</v>
      </c>
      <c r="Q30" s="5">
        <f>May!C208</f>
        <v>0</v>
      </c>
      <c r="R30" s="5">
        <f>June!C208</f>
        <v>0</v>
      </c>
      <c r="S30" s="5">
        <f t="shared" si="17"/>
        <v>0</v>
      </c>
      <c r="T30" s="32">
        <f t="shared" si="18"/>
        <v>0</v>
      </c>
    </row>
    <row r="31" spans="1:20" s="58" customFormat="1" x14ac:dyDescent="0.25">
      <c r="A31" s="56"/>
      <c r="B31" s="56"/>
      <c r="D31" s="58">
        <f>SUM(D25:D30)</f>
        <v>0</v>
      </c>
      <c r="E31" s="58">
        <f t="shared" ref="E31:R31" si="19">SUM(E25:E30)</f>
        <v>0</v>
      </c>
      <c r="F31" s="58">
        <f t="shared" si="19"/>
        <v>0</v>
      </c>
      <c r="G31" s="58">
        <f>SUM(D31:F31)</f>
        <v>0</v>
      </c>
      <c r="H31" s="58">
        <f t="shared" si="19"/>
        <v>0</v>
      </c>
      <c r="I31" s="58">
        <f t="shared" si="19"/>
        <v>0</v>
      </c>
      <c r="J31" s="58">
        <f t="shared" si="19"/>
        <v>0</v>
      </c>
      <c r="K31" s="58">
        <f t="shared" si="15"/>
        <v>0</v>
      </c>
      <c r="L31" s="58">
        <f t="shared" si="19"/>
        <v>0</v>
      </c>
      <c r="M31" s="58">
        <f t="shared" si="19"/>
        <v>0</v>
      </c>
      <c r="N31" s="58">
        <f t="shared" si="19"/>
        <v>0</v>
      </c>
      <c r="O31" s="59">
        <f t="shared" si="16"/>
        <v>0</v>
      </c>
      <c r="P31" s="58">
        <f t="shared" si="19"/>
        <v>0</v>
      </c>
      <c r="Q31" s="58">
        <f t="shared" si="19"/>
        <v>0</v>
      </c>
      <c r="R31" s="58">
        <f t="shared" si="19"/>
        <v>0</v>
      </c>
      <c r="S31" s="58">
        <f t="shared" si="17"/>
        <v>0</v>
      </c>
      <c r="T31" s="58">
        <f t="shared" si="18"/>
        <v>0</v>
      </c>
    </row>
    <row r="32" spans="1:20" x14ac:dyDescent="0.25">
      <c r="A32" s="1" t="s">
        <v>88</v>
      </c>
      <c r="B32" s="12" t="s">
        <v>89</v>
      </c>
      <c r="D32" s="26">
        <f>July!L199</f>
        <v>0</v>
      </c>
      <c r="E32" s="26">
        <f>August!L203</f>
        <v>0</v>
      </c>
      <c r="F32" s="26">
        <f>September!L203</f>
        <v>0</v>
      </c>
      <c r="G32" s="26">
        <f t="shared" ref="G32:G36" si="20">SUM(D32:F32)</f>
        <v>0</v>
      </c>
      <c r="H32" s="8">
        <f>October!L203</f>
        <v>0</v>
      </c>
      <c r="I32" s="8">
        <f>November!L203</f>
        <v>0</v>
      </c>
      <c r="J32" s="8">
        <f>December!L203</f>
        <v>0</v>
      </c>
      <c r="K32" s="8">
        <f t="shared" si="15"/>
        <v>0</v>
      </c>
      <c r="L32" s="29">
        <f>January!L203</f>
        <v>0</v>
      </c>
      <c r="M32" s="29">
        <f>February!L203</f>
        <v>0</v>
      </c>
      <c r="N32" s="29">
        <f>March!L203</f>
        <v>0</v>
      </c>
      <c r="O32" s="29">
        <f t="shared" si="16"/>
        <v>0</v>
      </c>
      <c r="P32" s="5">
        <f>April!L203</f>
        <v>0</v>
      </c>
      <c r="Q32" s="5">
        <f>May!L203</f>
        <v>0</v>
      </c>
      <c r="R32" s="5">
        <f>June!L203</f>
        <v>0</v>
      </c>
      <c r="S32" s="5">
        <f t="shared" si="17"/>
        <v>0</v>
      </c>
      <c r="T32" s="32">
        <f>SUM(G32,K32,O32,S32)</f>
        <v>0</v>
      </c>
    </row>
    <row r="33" spans="1:20" x14ac:dyDescent="0.25">
      <c r="A33" s="1" t="s">
        <v>90</v>
      </c>
      <c r="B33" s="12" t="s">
        <v>91</v>
      </c>
      <c r="D33" s="26">
        <f>July!L200</f>
        <v>0</v>
      </c>
      <c r="E33" s="26">
        <f>August!L204</f>
        <v>0</v>
      </c>
      <c r="F33" s="26">
        <f>September!L204</f>
        <v>0</v>
      </c>
      <c r="G33" s="26">
        <f t="shared" si="20"/>
        <v>0</v>
      </c>
      <c r="H33" s="8">
        <f>October!L204</f>
        <v>0</v>
      </c>
      <c r="I33" s="8">
        <f>November!L204</f>
        <v>0</v>
      </c>
      <c r="J33" s="8">
        <f>December!L204</f>
        <v>0</v>
      </c>
      <c r="K33" s="8">
        <f t="shared" si="15"/>
        <v>0</v>
      </c>
      <c r="L33" s="29">
        <f>January!L204</f>
        <v>0</v>
      </c>
      <c r="M33" s="29">
        <f>February!L204</f>
        <v>0</v>
      </c>
      <c r="N33" s="29">
        <f>March!L204</f>
        <v>0</v>
      </c>
      <c r="O33" s="29">
        <f t="shared" si="16"/>
        <v>0</v>
      </c>
      <c r="P33" s="5">
        <f>April!L204</f>
        <v>0</v>
      </c>
      <c r="Q33" s="5">
        <f>May!L204</f>
        <v>0</v>
      </c>
      <c r="R33" s="5">
        <f>June!L204</f>
        <v>0</v>
      </c>
      <c r="S33" s="5">
        <f t="shared" si="17"/>
        <v>0</v>
      </c>
      <c r="T33" s="32">
        <f t="shared" ref="T33:T37" si="21">SUM(G33,K33,O33,S33)</f>
        <v>0</v>
      </c>
    </row>
    <row r="34" spans="1:20" x14ac:dyDescent="0.25">
      <c r="A34" s="1" t="s">
        <v>92</v>
      </c>
      <c r="B34" s="12" t="s">
        <v>93</v>
      </c>
      <c r="D34" s="26">
        <f>July!L201</f>
        <v>0</v>
      </c>
      <c r="E34" s="26">
        <f>August!L205</f>
        <v>0</v>
      </c>
      <c r="F34" s="26">
        <f>September!L205</f>
        <v>0</v>
      </c>
      <c r="G34" s="26">
        <f t="shared" si="20"/>
        <v>0</v>
      </c>
      <c r="H34" s="8">
        <f>October!L205</f>
        <v>0</v>
      </c>
      <c r="I34" s="8">
        <f>November!L205</f>
        <v>0</v>
      </c>
      <c r="J34" s="8">
        <f>December!L205</f>
        <v>0</v>
      </c>
      <c r="K34" s="8">
        <f t="shared" si="15"/>
        <v>0</v>
      </c>
      <c r="L34" s="29">
        <f>January!L205</f>
        <v>0</v>
      </c>
      <c r="M34" s="29">
        <f>February!L205</f>
        <v>0</v>
      </c>
      <c r="N34" s="29">
        <f>March!L205</f>
        <v>0</v>
      </c>
      <c r="O34" s="29">
        <f t="shared" si="16"/>
        <v>0</v>
      </c>
      <c r="P34" s="5">
        <f>April!L205</f>
        <v>0</v>
      </c>
      <c r="Q34" s="5">
        <f>May!L205</f>
        <v>0</v>
      </c>
      <c r="R34" s="5">
        <f>June!L205</f>
        <v>0</v>
      </c>
      <c r="S34" s="5">
        <f t="shared" si="17"/>
        <v>0</v>
      </c>
      <c r="T34" s="32">
        <f t="shared" si="21"/>
        <v>0</v>
      </c>
    </row>
    <row r="35" spans="1:20" x14ac:dyDescent="0.25">
      <c r="A35" s="1" t="s">
        <v>94</v>
      </c>
      <c r="B35" s="12" t="s">
        <v>95</v>
      </c>
      <c r="D35" s="26">
        <f>July!L202</f>
        <v>0</v>
      </c>
      <c r="E35" s="26">
        <f>August!L206</f>
        <v>0</v>
      </c>
      <c r="F35" s="26">
        <f>September!L206</f>
        <v>0</v>
      </c>
      <c r="G35" s="26">
        <f t="shared" si="20"/>
        <v>0</v>
      </c>
      <c r="H35" s="8">
        <f>October!L206</f>
        <v>0</v>
      </c>
      <c r="I35" s="8">
        <f>November!L206</f>
        <v>0</v>
      </c>
      <c r="J35" s="8">
        <f>December!L206</f>
        <v>0</v>
      </c>
      <c r="K35" s="8">
        <f t="shared" si="15"/>
        <v>0</v>
      </c>
      <c r="L35" s="29">
        <f>January!L206</f>
        <v>0</v>
      </c>
      <c r="M35" s="29">
        <f>February!L206</f>
        <v>0</v>
      </c>
      <c r="N35" s="29">
        <f>March!L206</f>
        <v>0</v>
      </c>
      <c r="O35" s="29">
        <f t="shared" si="16"/>
        <v>0</v>
      </c>
      <c r="P35" s="5">
        <f>April!L206</f>
        <v>0</v>
      </c>
      <c r="Q35" s="5">
        <f>May!L206</f>
        <v>0</v>
      </c>
      <c r="R35" s="5">
        <f>June!L206</f>
        <v>0</v>
      </c>
      <c r="S35" s="5">
        <f t="shared" si="17"/>
        <v>0</v>
      </c>
      <c r="T35" s="32">
        <f t="shared" si="21"/>
        <v>0</v>
      </c>
    </row>
    <row r="36" spans="1:20" x14ac:dyDescent="0.25">
      <c r="A36" s="1" t="s">
        <v>96</v>
      </c>
      <c r="B36" s="12" t="s">
        <v>97</v>
      </c>
      <c r="D36" s="26">
        <f>July!L203</f>
        <v>0</v>
      </c>
      <c r="E36" s="26">
        <f>August!L207</f>
        <v>0</v>
      </c>
      <c r="F36" s="26">
        <f>September!L207</f>
        <v>0</v>
      </c>
      <c r="G36" s="26">
        <f t="shared" si="20"/>
        <v>0</v>
      </c>
      <c r="H36" s="8">
        <f>October!L207</f>
        <v>0</v>
      </c>
      <c r="I36" s="8">
        <f>November!L207</f>
        <v>0</v>
      </c>
      <c r="J36" s="8">
        <f>December!L207</f>
        <v>0</v>
      </c>
      <c r="K36" s="8">
        <f t="shared" si="15"/>
        <v>0</v>
      </c>
      <c r="L36" s="29">
        <f>January!L207</f>
        <v>0</v>
      </c>
      <c r="M36" s="29">
        <f>February!L207</f>
        <v>0</v>
      </c>
      <c r="N36" s="29">
        <f>March!L207</f>
        <v>0</v>
      </c>
      <c r="O36" s="29">
        <f t="shared" si="16"/>
        <v>0</v>
      </c>
      <c r="P36" s="5">
        <f>April!L207</f>
        <v>0</v>
      </c>
      <c r="Q36" s="5">
        <f>May!L207</f>
        <v>0</v>
      </c>
      <c r="R36" s="5">
        <f>June!L207</f>
        <v>0</v>
      </c>
      <c r="S36" s="5">
        <f t="shared" si="17"/>
        <v>0</v>
      </c>
      <c r="T36" s="32">
        <f t="shared" si="21"/>
        <v>0</v>
      </c>
    </row>
    <row r="37" spans="1:20" s="58" customFormat="1" x14ac:dyDescent="0.25">
      <c r="A37" s="60" t="s">
        <v>67</v>
      </c>
      <c r="B37" s="57"/>
      <c r="D37" s="58">
        <f>SUM(D32:D36)</f>
        <v>0</v>
      </c>
      <c r="E37" s="58">
        <f t="shared" ref="E37:R37" si="22">SUM(E32:E36)</f>
        <v>0</v>
      </c>
      <c r="F37" s="58">
        <f t="shared" si="22"/>
        <v>0</v>
      </c>
      <c r="G37" s="58">
        <f>SUM(D37:F37)</f>
        <v>0</v>
      </c>
      <c r="H37" s="58">
        <f t="shared" si="22"/>
        <v>0</v>
      </c>
      <c r="I37" s="58">
        <f t="shared" si="22"/>
        <v>0</v>
      </c>
      <c r="J37" s="58">
        <f t="shared" si="22"/>
        <v>0</v>
      </c>
      <c r="K37" s="58">
        <f t="shared" si="15"/>
        <v>0</v>
      </c>
      <c r="L37" s="58">
        <f t="shared" si="22"/>
        <v>0</v>
      </c>
      <c r="M37" s="58">
        <f t="shared" si="22"/>
        <v>0</v>
      </c>
      <c r="N37" s="58">
        <f t="shared" si="22"/>
        <v>0</v>
      </c>
      <c r="O37" s="59">
        <f t="shared" si="16"/>
        <v>0</v>
      </c>
      <c r="P37" s="58">
        <f t="shared" si="22"/>
        <v>0</v>
      </c>
      <c r="Q37" s="58">
        <f t="shared" si="22"/>
        <v>0</v>
      </c>
      <c r="R37" s="58">
        <f t="shared" si="22"/>
        <v>0</v>
      </c>
      <c r="S37" s="58">
        <f t="shared" si="17"/>
        <v>0</v>
      </c>
      <c r="T37" s="58">
        <f t="shared" si="21"/>
        <v>0</v>
      </c>
    </row>
    <row r="38" spans="1:20" x14ac:dyDescent="0.25">
      <c r="A38" s="11"/>
      <c r="B38" s="11"/>
    </row>
    <row r="39" spans="1:20" x14ac:dyDescent="0.25">
      <c r="A39" s="11" t="s">
        <v>98</v>
      </c>
      <c r="B39" s="11"/>
      <c r="D39" s="26" t="e">
        <f>D32/D37</f>
        <v>#DIV/0!</v>
      </c>
      <c r="E39" s="26" t="e">
        <f>E32/E37</f>
        <v>#DIV/0!</v>
      </c>
      <c r="F39" s="26" t="e">
        <f>F32/F37</f>
        <v>#DIV/0!</v>
      </c>
      <c r="G39" s="26" t="e">
        <f>AVERAGE(D39:F39)</f>
        <v>#DIV/0!</v>
      </c>
      <c r="H39" s="8" t="e">
        <f>H32/H37</f>
        <v>#DIV/0!</v>
      </c>
      <c r="I39" s="8" t="e">
        <f>I32/I37</f>
        <v>#DIV/0!</v>
      </c>
      <c r="J39" s="8" t="e">
        <f>J32/J37</f>
        <v>#DIV/0!</v>
      </c>
      <c r="K39" s="8" t="e">
        <f>AVERAGE(H39:J39)</f>
        <v>#DIV/0!</v>
      </c>
      <c r="L39" s="29" t="e">
        <f>L32/L37</f>
        <v>#DIV/0!</v>
      </c>
      <c r="M39" s="29" t="e">
        <f>M32/M37</f>
        <v>#DIV/0!</v>
      </c>
      <c r="N39" s="29" t="e">
        <f>N32/N37</f>
        <v>#DIV/0!</v>
      </c>
      <c r="O39" s="30" t="e">
        <f>AVERAGE(L39:N39)</f>
        <v>#DIV/0!</v>
      </c>
      <c r="P39" s="5" t="e">
        <f>P32/P37</f>
        <v>#DIV/0!</v>
      </c>
      <c r="Q39" s="5" t="e">
        <f>Q32/Q37</f>
        <v>#DIV/0!</v>
      </c>
      <c r="R39" s="5" t="e">
        <f>R32/R37</f>
        <v>#DIV/0!</v>
      </c>
      <c r="S39" s="5" t="e">
        <f>AVERAGE(P39:R39)</f>
        <v>#DIV/0!</v>
      </c>
      <c r="T39" s="32" t="e">
        <f>AVERAGE(G39,K39,O39,S39)</f>
        <v>#DIV/0!</v>
      </c>
    </row>
    <row r="40" spans="1:20" x14ac:dyDescent="0.25">
      <c r="A40" s="11" t="s">
        <v>99</v>
      </c>
      <c r="B40" s="11"/>
      <c r="D40" s="26" t="e">
        <f>D33/D37</f>
        <v>#DIV/0!</v>
      </c>
      <c r="E40" s="26" t="e">
        <f>E33/E37</f>
        <v>#DIV/0!</v>
      </c>
      <c r="F40" s="26" t="e">
        <f>F33/F37</f>
        <v>#DIV/0!</v>
      </c>
      <c r="G40" s="26" t="e">
        <f>AVERAGE(D40:F40)</f>
        <v>#DIV/0!</v>
      </c>
      <c r="H40" s="8" t="e">
        <f>H33/H37</f>
        <v>#DIV/0!</v>
      </c>
      <c r="I40" s="8" t="e">
        <f>I33/I37</f>
        <v>#DIV/0!</v>
      </c>
      <c r="J40" s="8" t="e">
        <f>J33/J37</f>
        <v>#DIV/0!</v>
      </c>
      <c r="K40" s="8" t="e">
        <f>AVERAGE(H40:J40)</f>
        <v>#DIV/0!</v>
      </c>
      <c r="L40" s="29" t="e">
        <f>L33/L37</f>
        <v>#DIV/0!</v>
      </c>
      <c r="M40" s="29" t="e">
        <f>M33/M37</f>
        <v>#DIV/0!</v>
      </c>
      <c r="N40" s="29" t="e">
        <f>N33/N37</f>
        <v>#DIV/0!</v>
      </c>
      <c r="O40" s="30" t="e">
        <f>AVERAGE(L40:N40)</f>
        <v>#DIV/0!</v>
      </c>
      <c r="P40" s="5" t="e">
        <f>P33/P37</f>
        <v>#DIV/0!</v>
      </c>
      <c r="Q40" s="5" t="e">
        <f>Q33/Q37</f>
        <v>#DIV/0!</v>
      </c>
      <c r="R40" s="5" t="e">
        <f>R33/R37</f>
        <v>#DIV/0!</v>
      </c>
      <c r="S40" s="5" t="e">
        <f>AVERAGE(P40:R40)</f>
        <v>#DIV/0!</v>
      </c>
      <c r="T40" s="32" t="e">
        <f t="shared" ref="T40:T43" si="23">AVERAGE(G40,K40,O40,S40)</f>
        <v>#DIV/0!</v>
      </c>
    </row>
    <row r="41" spans="1:20" x14ac:dyDescent="0.25">
      <c r="A41" s="11" t="s">
        <v>100</v>
      </c>
      <c r="B41" s="11"/>
      <c r="D41" s="26" t="e">
        <f>D34/D37</f>
        <v>#DIV/0!</v>
      </c>
      <c r="E41" s="26" t="e">
        <f>E34/E37</f>
        <v>#DIV/0!</v>
      </c>
      <c r="F41" s="26" t="e">
        <f>F34/F37</f>
        <v>#DIV/0!</v>
      </c>
      <c r="G41" s="26" t="e">
        <f>AVERAGE(D41:F41)</f>
        <v>#DIV/0!</v>
      </c>
      <c r="H41" s="8" t="e">
        <f>H34/H37</f>
        <v>#DIV/0!</v>
      </c>
      <c r="I41" s="8" t="e">
        <f>I34/I37</f>
        <v>#DIV/0!</v>
      </c>
      <c r="J41" s="8" t="e">
        <f>J34/J37</f>
        <v>#DIV/0!</v>
      </c>
      <c r="K41" s="8" t="e">
        <f>AVERAGE(H41:J41)</f>
        <v>#DIV/0!</v>
      </c>
      <c r="L41" s="29" t="e">
        <f>L34/L37</f>
        <v>#DIV/0!</v>
      </c>
      <c r="M41" s="29" t="e">
        <f>M34/M37</f>
        <v>#DIV/0!</v>
      </c>
      <c r="N41" s="29" t="e">
        <f>N34/N37</f>
        <v>#DIV/0!</v>
      </c>
      <c r="O41" s="30" t="e">
        <f>AVERAGE(L41:N41)</f>
        <v>#DIV/0!</v>
      </c>
      <c r="P41" s="5" t="e">
        <f>P34/P37</f>
        <v>#DIV/0!</v>
      </c>
      <c r="Q41" s="5" t="e">
        <f>Q34/Q37</f>
        <v>#DIV/0!</v>
      </c>
      <c r="R41" s="5" t="e">
        <f>R34/R37</f>
        <v>#DIV/0!</v>
      </c>
      <c r="S41" s="5" t="e">
        <f>AVERAGE(P41:R41)</f>
        <v>#DIV/0!</v>
      </c>
      <c r="T41" s="32" t="e">
        <f t="shared" si="23"/>
        <v>#DIV/0!</v>
      </c>
    </row>
    <row r="42" spans="1:20" x14ac:dyDescent="0.25">
      <c r="A42" s="11" t="s">
        <v>101</v>
      </c>
      <c r="B42" s="11"/>
      <c r="D42" s="26" t="e">
        <f>D35/D37</f>
        <v>#DIV/0!</v>
      </c>
      <c r="E42" s="26" t="e">
        <f>E35/E37</f>
        <v>#DIV/0!</v>
      </c>
      <c r="F42" s="26" t="e">
        <f>F35/F37</f>
        <v>#DIV/0!</v>
      </c>
      <c r="G42" s="26" t="e">
        <f>AVERAGE(D42:F42)</f>
        <v>#DIV/0!</v>
      </c>
      <c r="H42" s="8" t="e">
        <f>H35/H37</f>
        <v>#DIV/0!</v>
      </c>
      <c r="I42" s="8" t="e">
        <f>I35/I37</f>
        <v>#DIV/0!</v>
      </c>
      <c r="J42" s="8" t="e">
        <f>J35/J37</f>
        <v>#DIV/0!</v>
      </c>
      <c r="K42" s="8" t="e">
        <f>AVERAGE(H42:J42)</f>
        <v>#DIV/0!</v>
      </c>
      <c r="L42" s="29" t="e">
        <f>L35/L37</f>
        <v>#DIV/0!</v>
      </c>
      <c r="M42" s="29" t="e">
        <f>M35/M37</f>
        <v>#DIV/0!</v>
      </c>
      <c r="N42" s="29" t="e">
        <f>N35/N37</f>
        <v>#DIV/0!</v>
      </c>
      <c r="O42" s="30" t="e">
        <f>AVERAGE(L42:N42)</f>
        <v>#DIV/0!</v>
      </c>
      <c r="P42" s="5" t="e">
        <f>P35/P37</f>
        <v>#DIV/0!</v>
      </c>
      <c r="Q42" s="5" t="e">
        <f>Q35/Q37</f>
        <v>#DIV/0!</v>
      </c>
      <c r="R42" s="5" t="e">
        <f>R35/R37</f>
        <v>#DIV/0!</v>
      </c>
      <c r="S42" s="5" t="e">
        <f>AVERAGE(P42:R42)</f>
        <v>#DIV/0!</v>
      </c>
      <c r="T42" s="32" t="e">
        <f t="shared" si="23"/>
        <v>#DIV/0!</v>
      </c>
    </row>
    <row r="43" spans="1:20" x14ac:dyDescent="0.25">
      <c r="A43" s="11" t="s">
        <v>102</v>
      </c>
      <c r="B43" s="11"/>
      <c r="D43" s="26" t="e">
        <f>D36/D37</f>
        <v>#DIV/0!</v>
      </c>
      <c r="E43" s="26" t="e">
        <f>E36/E37</f>
        <v>#DIV/0!</v>
      </c>
      <c r="F43" s="26" t="e">
        <f>F36/F37</f>
        <v>#DIV/0!</v>
      </c>
      <c r="G43" s="26" t="e">
        <f>AVERAGE(D43:F43)</f>
        <v>#DIV/0!</v>
      </c>
      <c r="H43" s="8" t="e">
        <f>H36/H37</f>
        <v>#DIV/0!</v>
      </c>
      <c r="I43" s="8" t="e">
        <f>I36/I37</f>
        <v>#DIV/0!</v>
      </c>
      <c r="J43" s="8" t="e">
        <f>J36/J37</f>
        <v>#DIV/0!</v>
      </c>
      <c r="K43" s="8" t="e">
        <f>AVERAGE(H43:J43)</f>
        <v>#DIV/0!</v>
      </c>
      <c r="L43" s="29" t="e">
        <f>L36/L37</f>
        <v>#DIV/0!</v>
      </c>
      <c r="M43" s="29" t="e">
        <f>M36/M37</f>
        <v>#DIV/0!</v>
      </c>
      <c r="N43" s="29" t="e">
        <f>N36/N37</f>
        <v>#DIV/0!</v>
      </c>
      <c r="O43" s="30" t="e">
        <f>AVERAGE(L43:N43)</f>
        <v>#DIV/0!</v>
      </c>
      <c r="P43" s="5" t="e">
        <f>P36/P37</f>
        <v>#DIV/0!</v>
      </c>
      <c r="Q43" s="5" t="e">
        <f>Q36/Q37</f>
        <v>#DIV/0!</v>
      </c>
      <c r="R43" s="5" t="e">
        <f>R36/R37</f>
        <v>#DIV/0!</v>
      </c>
      <c r="S43" s="5" t="e">
        <f>AVERAGE(P43:R43)</f>
        <v>#DIV/0!</v>
      </c>
      <c r="T43" s="32" t="e">
        <f t="shared" si="23"/>
        <v>#DIV/0!</v>
      </c>
    </row>
    <row r="44" spans="1:20" s="58" customFormat="1" x14ac:dyDescent="0.25">
      <c r="A44" s="56"/>
      <c r="B44" s="56"/>
      <c r="D44" s="58" t="e">
        <f>SUM(D39:D43)</f>
        <v>#DIV/0!</v>
      </c>
      <c r="E44" s="58" t="e">
        <f t="shared" ref="E44:R44" si="24">SUM(E39:E43)</f>
        <v>#DIV/0!</v>
      </c>
      <c r="F44" s="58" t="e">
        <f t="shared" si="24"/>
        <v>#DIV/0!</v>
      </c>
      <c r="G44" s="58" t="e">
        <f>SUM(D44:F44)</f>
        <v>#DIV/0!</v>
      </c>
      <c r="H44" s="58" t="e">
        <f t="shared" si="24"/>
        <v>#DIV/0!</v>
      </c>
      <c r="I44" s="58" t="e">
        <f t="shared" si="24"/>
        <v>#DIV/0!</v>
      </c>
      <c r="J44" s="58" t="e">
        <f t="shared" si="24"/>
        <v>#DIV/0!</v>
      </c>
      <c r="K44" s="58" t="e">
        <f t="shared" ref="K44" si="25">SUM(H44:J44)</f>
        <v>#DIV/0!</v>
      </c>
      <c r="L44" s="58" t="e">
        <f t="shared" si="24"/>
        <v>#DIV/0!</v>
      </c>
      <c r="M44" s="58" t="e">
        <f t="shared" si="24"/>
        <v>#DIV/0!</v>
      </c>
      <c r="N44" s="58" t="e">
        <f t="shared" si="24"/>
        <v>#DIV/0!</v>
      </c>
      <c r="O44" s="59" t="e">
        <f t="shared" ref="O44" si="26">SUM(L44:N44)</f>
        <v>#DIV/0!</v>
      </c>
      <c r="P44" s="58" t="e">
        <f t="shared" si="24"/>
        <v>#DIV/0!</v>
      </c>
      <c r="Q44" s="58" t="e">
        <f t="shared" si="24"/>
        <v>#DIV/0!</v>
      </c>
      <c r="R44" s="58" t="e">
        <f t="shared" si="24"/>
        <v>#DIV/0!</v>
      </c>
      <c r="S44" s="58" t="e">
        <f t="shared" ref="S44" si="27">SUM(P44:R44)</f>
        <v>#DIV/0!</v>
      </c>
      <c r="T44" s="58" t="e">
        <f t="shared" ref="T44" si="28">SUM(G44,K44,O44,S44)</f>
        <v>#DIV/0!</v>
      </c>
    </row>
    <row r="45" spans="1:20" x14ac:dyDescent="0.25">
      <c r="A45" s="11" t="s">
        <v>103</v>
      </c>
      <c r="B45" s="12" t="s">
        <v>104</v>
      </c>
      <c r="D45" s="26">
        <f>July!M199</f>
        <v>0</v>
      </c>
      <c r="E45" s="26">
        <f>August!M203</f>
        <v>0</v>
      </c>
      <c r="F45" s="26">
        <f>September!M203</f>
        <v>0</v>
      </c>
      <c r="G45" s="26">
        <f>SUM(D45:F45)</f>
        <v>0</v>
      </c>
      <c r="H45" s="8">
        <f>October!M203</f>
        <v>0</v>
      </c>
      <c r="I45" s="8">
        <f>November!M203</f>
        <v>0</v>
      </c>
      <c r="J45" s="8">
        <f>December!M203</f>
        <v>0</v>
      </c>
      <c r="K45" s="8">
        <f>SUM(H45:J45)</f>
        <v>0</v>
      </c>
      <c r="L45" s="29">
        <f>January!M203</f>
        <v>0</v>
      </c>
      <c r="M45" s="29">
        <f>February!M203</f>
        <v>0</v>
      </c>
      <c r="N45" s="29">
        <f>March!M203</f>
        <v>0</v>
      </c>
      <c r="O45" s="29">
        <f>SUM(L45:N45)</f>
        <v>0</v>
      </c>
      <c r="P45" s="5">
        <f>April!M203</f>
        <v>0</v>
      </c>
      <c r="Q45" s="5">
        <f>May!M203</f>
        <v>0</v>
      </c>
      <c r="R45" s="5">
        <f>June!M203</f>
        <v>0</v>
      </c>
      <c r="S45" s="5">
        <f>SUM(P45:R45)</f>
        <v>0</v>
      </c>
      <c r="T45" s="32">
        <f>SUM(G45,K45,O45,S45)</f>
        <v>0</v>
      </c>
    </row>
    <row r="46" spans="1:20" x14ac:dyDescent="0.25">
      <c r="A46" s="11" t="s">
        <v>105</v>
      </c>
      <c r="B46" s="12" t="s">
        <v>106</v>
      </c>
      <c r="D46" s="26">
        <f>July!M200</f>
        <v>0</v>
      </c>
      <c r="E46" s="26">
        <f>August!M204</f>
        <v>0</v>
      </c>
      <c r="F46" s="26">
        <f>September!M204</f>
        <v>0</v>
      </c>
      <c r="G46" s="26">
        <f>SUM(D46:F46)</f>
        <v>0</v>
      </c>
      <c r="H46" s="8">
        <f>October!M204</f>
        <v>0</v>
      </c>
      <c r="I46" s="8">
        <f>November!M204</f>
        <v>0</v>
      </c>
      <c r="J46" s="8">
        <f>December!M204</f>
        <v>0</v>
      </c>
      <c r="K46" s="8">
        <f>SUM(H46:J46)</f>
        <v>0</v>
      </c>
      <c r="L46" s="29">
        <f>January!M204</f>
        <v>0</v>
      </c>
      <c r="M46" s="29">
        <f>February!M204</f>
        <v>0</v>
      </c>
      <c r="N46" s="29">
        <f>March!M204</f>
        <v>0</v>
      </c>
      <c r="O46" s="29">
        <f>SUM(L46:N46)</f>
        <v>0</v>
      </c>
      <c r="P46" s="5">
        <f>April!M204</f>
        <v>0</v>
      </c>
      <c r="Q46" s="5">
        <f>May!M204</f>
        <v>0</v>
      </c>
      <c r="R46" s="5">
        <f>June!M204</f>
        <v>0</v>
      </c>
      <c r="S46" s="5">
        <f>SUM(P46:R46)</f>
        <v>0</v>
      </c>
      <c r="T46" s="32">
        <f t="shared" ref="T46:T48" si="29">SUM(G46,K46,O46,S46)</f>
        <v>0</v>
      </c>
    </row>
    <row r="47" spans="1:20" x14ac:dyDescent="0.25">
      <c r="A47" s="11" t="s">
        <v>107</v>
      </c>
      <c r="B47" s="12" t="s">
        <v>107</v>
      </c>
      <c r="D47" s="26">
        <f>July!M201</f>
        <v>0</v>
      </c>
      <c r="E47" s="26">
        <f>August!M205</f>
        <v>0</v>
      </c>
      <c r="F47" s="26">
        <f>September!M205</f>
        <v>0</v>
      </c>
      <c r="G47" s="26">
        <f>SUM(D47:F47)</f>
        <v>0</v>
      </c>
      <c r="H47" s="8">
        <f>October!M205</f>
        <v>0</v>
      </c>
      <c r="I47" s="8">
        <f>November!M205</f>
        <v>0</v>
      </c>
      <c r="J47" s="8">
        <f>December!M205</f>
        <v>0</v>
      </c>
      <c r="K47" s="8">
        <f>SUM(H47:J47)</f>
        <v>0</v>
      </c>
      <c r="L47" s="29">
        <f>January!M205</f>
        <v>0</v>
      </c>
      <c r="M47" s="29">
        <f>February!M205</f>
        <v>0</v>
      </c>
      <c r="N47" s="29">
        <f>March!M205</f>
        <v>0</v>
      </c>
      <c r="O47" s="29">
        <f>SUM(L47:N47)</f>
        <v>0</v>
      </c>
      <c r="P47" s="5">
        <f>April!M205</f>
        <v>0</v>
      </c>
      <c r="Q47" s="5">
        <f>May!M205</f>
        <v>0</v>
      </c>
      <c r="R47" s="5">
        <f>June!M205</f>
        <v>0</v>
      </c>
      <c r="S47" s="5">
        <f>SUM(P47:R47)</f>
        <v>0</v>
      </c>
      <c r="T47" s="32">
        <f t="shared" si="29"/>
        <v>0</v>
      </c>
    </row>
    <row r="48" spans="1:20" s="58" customFormat="1" x14ac:dyDescent="0.25">
      <c r="A48" s="56" t="s">
        <v>67</v>
      </c>
      <c r="B48" s="57"/>
      <c r="D48" s="58">
        <f>SUM(D45:D47)</f>
        <v>0</v>
      </c>
      <c r="E48" s="58">
        <f t="shared" ref="E48:R48" si="30">SUM(E45:E47)</f>
        <v>0</v>
      </c>
      <c r="F48" s="58">
        <f t="shared" si="30"/>
        <v>0</v>
      </c>
      <c r="G48" s="58">
        <f>SUM(D48:F48)</f>
        <v>0</v>
      </c>
      <c r="H48" s="58">
        <f t="shared" si="30"/>
        <v>0</v>
      </c>
      <c r="I48" s="58">
        <f t="shared" si="30"/>
        <v>0</v>
      </c>
      <c r="J48" s="58">
        <f t="shared" si="30"/>
        <v>0</v>
      </c>
      <c r="K48" s="58">
        <f t="shared" ref="K48" si="31">SUM(H48:J48)</f>
        <v>0</v>
      </c>
      <c r="L48" s="58">
        <f t="shared" si="30"/>
        <v>0</v>
      </c>
      <c r="M48" s="58">
        <f t="shared" si="30"/>
        <v>0</v>
      </c>
      <c r="N48" s="58">
        <f t="shared" si="30"/>
        <v>0</v>
      </c>
      <c r="O48" s="59">
        <f t="shared" ref="O48" si="32">SUM(L48:N48)</f>
        <v>0</v>
      </c>
      <c r="P48" s="58">
        <f t="shared" si="30"/>
        <v>0</v>
      </c>
      <c r="Q48" s="58">
        <f t="shared" si="30"/>
        <v>0</v>
      </c>
      <c r="R48" s="58">
        <f t="shared" si="30"/>
        <v>0</v>
      </c>
      <c r="S48" s="58">
        <f t="shared" ref="S48" si="33">SUM(P48:R48)</f>
        <v>0</v>
      </c>
      <c r="T48" s="58">
        <f t="shared" si="29"/>
        <v>0</v>
      </c>
    </row>
    <row r="49" spans="1:20" x14ac:dyDescent="0.25">
      <c r="A49" s="11"/>
      <c r="B49" s="11"/>
    </row>
    <row r="50" spans="1:20" x14ac:dyDescent="0.25">
      <c r="A50" s="11" t="s">
        <v>108</v>
      </c>
      <c r="B50" s="11"/>
      <c r="D50" s="26" t="e">
        <f>D45/D48</f>
        <v>#DIV/0!</v>
      </c>
      <c r="E50" s="26" t="e">
        <f>E45/E48</f>
        <v>#DIV/0!</v>
      </c>
      <c r="F50" s="26" t="e">
        <f>F45/F48</f>
        <v>#DIV/0!</v>
      </c>
      <c r="G50" s="26" t="e">
        <f>AVERAGE(D50:F50)</f>
        <v>#DIV/0!</v>
      </c>
      <c r="H50" s="8" t="e">
        <f>H45/H48</f>
        <v>#DIV/0!</v>
      </c>
      <c r="I50" s="8" t="e">
        <f>I45/I48</f>
        <v>#DIV/0!</v>
      </c>
      <c r="J50" s="8" t="e">
        <f>J45/J48</f>
        <v>#DIV/0!</v>
      </c>
      <c r="K50" s="8" t="e">
        <f>AVERAGE(H50:J50)</f>
        <v>#DIV/0!</v>
      </c>
      <c r="L50" s="29" t="e">
        <f>L45/L48</f>
        <v>#DIV/0!</v>
      </c>
      <c r="M50" s="29" t="e">
        <f>M45/M48</f>
        <v>#DIV/0!</v>
      </c>
      <c r="N50" s="29" t="e">
        <f>N45/N48</f>
        <v>#DIV/0!</v>
      </c>
      <c r="O50" s="30" t="e">
        <f>AVERAGE(L50:N50)</f>
        <v>#DIV/0!</v>
      </c>
      <c r="P50" s="5" t="e">
        <f>P45/P48</f>
        <v>#DIV/0!</v>
      </c>
      <c r="Q50" s="5" t="e">
        <f>Q45/Q48</f>
        <v>#DIV/0!</v>
      </c>
      <c r="R50" s="5" t="e">
        <f>R45/R48</f>
        <v>#DIV/0!</v>
      </c>
      <c r="S50" s="5" t="e">
        <f>AVERAGE(P50:R50)</f>
        <v>#DIV/0!</v>
      </c>
      <c r="T50" s="32" t="e">
        <f>AVERAGE(G50,K50,O50,S50)</f>
        <v>#DIV/0!</v>
      </c>
    </row>
    <row r="51" spans="1:20" x14ac:dyDescent="0.25">
      <c r="A51" s="11" t="s">
        <v>109</v>
      </c>
      <c r="B51" s="11"/>
      <c r="D51" s="26" t="e">
        <f>D46/D48</f>
        <v>#DIV/0!</v>
      </c>
      <c r="E51" s="26" t="e">
        <f>E46/E48</f>
        <v>#DIV/0!</v>
      </c>
      <c r="F51" s="26" t="e">
        <f>F46/F48</f>
        <v>#DIV/0!</v>
      </c>
      <c r="G51" s="26" t="e">
        <f>AVERAGE(D51:F51)</f>
        <v>#DIV/0!</v>
      </c>
      <c r="H51" s="8" t="e">
        <f>H46/H48</f>
        <v>#DIV/0!</v>
      </c>
      <c r="I51" s="8" t="e">
        <f>I46/I48</f>
        <v>#DIV/0!</v>
      </c>
      <c r="J51" s="8" t="e">
        <f>J46/J48</f>
        <v>#DIV/0!</v>
      </c>
      <c r="K51" s="8" t="e">
        <f>AVERAGE(H51:J51)</f>
        <v>#DIV/0!</v>
      </c>
      <c r="L51" s="29" t="e">
        <f>L46/L48</f>
        <v>#DIV/0!</v>
      </c>
      <c r="M51" s="29" t="e">
        <f>M46/M48</f>
        <v>#DIV/0!</v>
      </c>
      <c r="N51" s="29" t="e">
        <f>N46/N48</f>
        <v>#DIV/0!</v>
      </c>
      <c r="O51" s="30" t="e">
        <f>AVERAGE(L51:N51)</f>
        <v>#DIV/0!</v>
      </c>
      <c r="P51" s="5" t="e">
        <f>P46/P48</f>
        <v>#DIV/0!</v>
      </c>
      <c r="Q51" s="5" t="e">
        <f>Q46/Q48</f>
        <v>#DIV/0!</v>
      </c>
      <c r="R51" s="5" t="e">
        <f>R46/R48</f>
        <v>#DIV/0!</v>
      </c>
      <c r="S51" s="5" t="e">
        <f>AVERAGE(P51:R51)</f>
        <v>#DIV/0!</v>
      </c>
      <c r="T51" s="32" t="e">
        <f t="shared" ref="T51:T52" si="34">AVERAGE(G51,K51,O51,S51)</f>
        <v>#DIV/0!</v>
      </c>
    </row>
    <row r="52" spans="1:20" x14ac:dyDescent="0.25">
      <c r="A52" s="11" t="s">
        <v>110</v>
      </c>
      <c r="B52" s="11"/>
      <c r="D52" s="26" t="e">
        <f>D47/D48</f>
        <v>#DIV/0!</v>
      </c>
      <c r="E52" s="26" t="e">
        <f>E47/E48</f>
        <v>#DIV/0!</v>
      </c>
      <c r="F52" s="26" t="e">
        <f>F47/F48</f>
        <v>#DIV/0!</v>
      </c>
      <c r="G52" s="26" t="e">
        <f>AVERAGE(D52:F52)</f>
        <v>#DIV/0!</v>
      </c>
      <c r="H52" s="8" t="e">
        <f>H47/H48</f>
        <v>#DIV/0!</v>
      </c>
      <c r="I52" s="8" t="e">
        <f>I47/I48</f>
        <v>#DIV/0!</v>
      </c>
      <c r="J52" s="8" t="e">
        <f>J47/J48</f>
        <v>#DIV/0!</v>
      </c>
      <c r="K52" s="8" t="e">
        <f>AVERAGE(H52:J52)</f>
        <v>#DIV/0!</v>
      </c>
      <c r="L52" s="29" t="e">
        <f>L47/L48</f>
        <v>#DIV/0!</v>
      </c>
      <c r="M52" s="29" t="e">
        <f>M47/M48</f>
        <v>#DIV/0!</v>
      </c>
      <c r="N52" s="29" t="e">
        <f>N47/N48</f>
        <v>#DIV/0!</v>
      </c>
      <c r="O52" s="30" t="e">
        <f>AVERAGE(L52:N52)</f>
        <v>#DIV/0!</v>
      </c>
      <c r="P52" s="5" t="e">
        <f>P47/P48</f>
        <v>#DIV/0!</v>
      </c>
      <c r="Q52" s="5" t="e">
        <f>Q47/Q48</f>
        <v>#DIV/0!</v>
      </c>
      <c r="R52" s="5" t="e">
        <f>R47/R48</f>
        <v>#DIV/0!</v>
      </c>
      <c r="S52" s="5" t="e">
        <f>AVERAGE(P52:R52)</f>
        <v>#DIV/0!</v>
      </c>
      <c r="T52" s="32" t="e">
        <f t="shared" si="34"/>
        <v>#DIV/0!</v>
      </c>
    </row>
    <row r="53" spans="1:20" x14ac:dyDescent="0.25">
      <c r="A53" s="11"/>
      <c r="B53" s="11"/>
    </row>
    <row r="54" spans="1:20" x14ac:dyDescent="0.25">
      <c r="A54" s="33" t="s">
        <v>111</v>
      </c>
      <c r="B54" s="13"/>
      <c r="H54" s="47"/>
    </row>
    <row r="55" spans="1:20" x14ac:dyDescent="0.25">
      <c r="A55" s="11" t="s">
        <v>112</v>
      </c>
      <c r="B55" s="11"/>
      <c r="D55" s="48">
        <f ca="1">July!K199</f>
        <v>0</v>
      </c>
      <c r="E55" s="48">
        <f ca="1">August!K203</f>
        <v>0</v>
      </c>
      <c r="F55" s="48">
        <f ca="1">September!K203</f>
        <v>0</v>
      </c>
      <c r="G55" s="26">
        <f ca="1">SUM(D55:F55)</f>
        <v>0</v>
      </c>
      <c r="H55" s="47">
        <f ca="1">October!K203</f>
        <v>0</v>
      </c>
      <c r="I55" s="47">
        <f ca="1">November!K203</f>
        <v>0</v>
      </c>
      <c r="J55" s="47">
        <f ca="1">December!K203</f>
        <v>0</v>
      </c>
      <c r="K55" s="47">
        <f t="shared" ref="K55:K62" ca="1" si="35">SUM(H55:J55)</f>
        <v>0</v>
      </c>
      <c r="L55" s="50">
        <f ca="1">January!K203</f>
        <v>0</v>
      </c>
      <c r="M55" s="50">
        <f ca="1">February!K203</f>
        <v>0</v>
      </c>
      <c r="N55" s="50">
        <f ca="1">March!K203</f>
        <v>0</v>
      </c>
      <c r="O55" s="29">
        <f ca="1">SUM(L55:N55)</f>
        <v>0</v>
      </c>
      <c r="P55" s="37">
        <f ca="1">April!K203</f>
        <v>0</v>
      </c>
      <c r="Q55" s="37">
        <f ca="1">May!K203</f>
        <v>0</v>
      </c>
      <c r="R55" s="37">
        <f ca="1">June!K203</f>
        <v>0</v>
      </c>
      <c r="S55" s="5">
        <f ca="1">SUM(P55:R55)</f>
        <v>0</v>
      </c>
      <c r="T55" s="52">
        <f ca="1">SUM(G55,K55,O55,S55)</f>
        <v>0</v>
      </c>
    </row>
    <row r="56" spans="1:20" x14ac:dyDescent="0.25">
      <c r="A56" s="11" t="s">
        <v>113</v>
      </c>
      <c r="B56" s="11"/>
      <c r="D56" s="48">
        <f ca="1">July!K200</f>
        <v>0</v>
      </c>
      <c r="E56" s="48">
        <f ca="1">August!K204</f>
        <v>0</v>
      </c>
      <c r="F56" s="48">
        <f ca="1">September!K204</f>
        <v>0</v>
      </c>
      <c r="G56" s="26">
        <f t="shared" ref="G56:G61" ca="1" si="36">SUM(D56:F56)</f>
        <v>0</v>
      </c>
      <c r="H56" s="47">
        <f ca="1">October!K204</f>
        <v>0</v>
      </c>
      <c r="I56" s="47">
        <f ca="1">November!K204</f>
        <v>0</v>
      </c>
      <c r="J56" s="47">
        <f ca="1">December!K204</f>
        <v>0</v>
      </c>
      <c r="K56" s="47">
        <f t="shared" ca="1" si="35"/>
        <v>0</v>
      </c>
      <c r="L56" s="50">
        <f ca="1">January!K204</f>
        <v>0</v>
      </c>
      <c r="M56" s="50">
        <f ca="1">February!K204</f>
        <v>0</v>
      </c>
      <c r="N56" s="50">
        <f ca="1">March!K204</f>
        <v>0</v>
      </c>
      <c r="O56" s="29">
        <f t="shared" ref="O56:O62" ca="1" si="37">SUM(L56:N56)</f>
        <v>0</v>
      </c>
      <c r="P56" s="37">
        <f ca="1">April!K204</f>
        <v>0</v>
      </c>
      <c r="Q56" s="37">
        <f ca="1">May!K204</f>
        <v>0</v>
      </c>
      <c r="R56" s="37">
        <f ca="1">June!K204</f>
        <v>0</v>
      </c>
      <c r="S56" s="5">
        <f t="shared" ref="S56:S62" ca="1" si="38">SUM(P56:R56)</f>
        <v>0</v>
      </c>
      <c r="T56" s="52">
        <f t="shared" ref="T56:T62" ca="1" si="39">SUM(G56,K56,O56,S56)</f>
        <v>0</v>
      </c>
    </row>
    <row r="57" spans="1:20" x14ac:dyDescent="0.25">
      <c r="A57" s="11" t="s">
        <v>114</v>
      </c>
      <c r="B57" s="11"/>
      <c r="D57" s="48">
        <f ca="1">July!K201</f>
        <v>0</v>
      </c>
      <c r="E57" s="48">
        <f ca="1">August!K205</f>
        <v>0</v>
      </c>
      <c r="F57" s="48">
        <f ca="1">September!K205</f>
        <v>0</v>
      </c>
      <c r="G57" s="26">
        <f t="shared" ca="1" si="36"/>
        <v>0</v>
      </c>
      <c r="H57" s="47">
        <f ca="1">October!K205</f>
        <v>0</v>
      </c>
      <c r="I57" s="47">
        <f ca="1">November!K205</f>
        <v>0</v>
      </c>
      <c r="J57" s="47">
        <f ca="1">December!K205</f>
        <v>0</v>
      </c>
      <c r="K57" s="47">
        <f t="shared" ca="1" si="35"/>
        <v>0</v>
      </c>
      <c r="L57" s="50">
        <f ca="1">January!K205</f>
        <v>0</v>
      </c>
      <c r="M57" s="50">
        <f ca="1">February!K205</f>
        <v>0</v>
      </c>
      <c r="N57" s="50">
        <f ca="1">March!K205</f>
        <v>0</v>
      </c>
      <c r="O57" s="29">
        <f t="shared" ca="1" si="37"/>
        <v>0</v>
      </c>
      <c r="P57" s="37">
        <f ca="1">April!K205</f>
        <v>0</v>
      </c>
      <c r="Q57" s="37">
        <f ca="1">May!K205</f>
        <v>0</v>
      </c>
      <c r="R57" s="37">
        <f ca="1">June!K205</f>
        <v>0</v>
      </c>
      <c r="S57" s="5">
        <f t="shared" ca="1" si="38"/>
        <v>0</v>
      </c>
      <c r="T57" s="52">
        <f t="shared" ca="1" si="39"/>
        <v>0</v>
      </c>
    </row>
    <row r="58" spans="1:20" x14ac:dyDescent="0.25">
      <c r="A58" s="11" t="s">
        <v>115</v>
      </c>
      <c r="B58" s="11"/>
      <c r="D58" s="48">
        <f ca="1">July!K202</f>
        <v>0</v>
      </c>
      <c r="E58" s="48">
        <f ca="1">August!K206</f>
        <v>0</v>
      </c>
      <c r="F58" s="48">
        <f ca="1">September!K206</f>
        <v>0</v>
      </c>
      <c r="G58" s="26">
        <f t="shared" ca="1" si="36"/>
        <v>0</v>
      </c>
      <c r="H58" s="47">
        <f ca="1">October!K206</f>
        <v>0</v>
      </c>
      <c r="I58" s="47">
        <f ca="1">November!K206</f>
        <v>0</v>
      </c>
      <c r="J58" s="47">
        <f ca="1">December!K206</f>
        <v>0</v>
      </c>
      <c r="K58" s="47">
        <f t="shared" ca="1" si="35"/>
        <v>0</v>
      </c>
      <c r="L58" s="50">
        <f ca="1">January!K206</f>
        <v>0</v>
      </c>
      <c r="M58" s="50">
        <f ca="1">February!K206</f>
        <v>0</v>
      </c>
      <c r="N58" s="50">
        <f ca="1">March!K206</f>
        <v>0</v>
      </c>
      <c r="O58" s="29">
        <f t="shared" ca="1" si="37"/>
        <v>0</v>
      </c>
      <c r="P58" s="37">
        <f ca="1">April!K206</f>
        <v>0</v>
      </c>
      <c r="Q58" s="37">
        <f ca="1">May!K206</f>
        <v>0</v>
      </c>
      <c r="R58" s="37">
        <f ca="1">June!K206</f>
        <v>0</v>
      </c>
      <c r="S58" s="5">
        <f t="shared" ca="1" si="38"/>
        <v>0</v>
      </c>
      <c r="T58" s="52">
        <f t="shared" ca="1" si="39"/>
        <v>0</v>
      </c>
    </row>
    <row r="59" spans="1:20" x14ac:dyDescent="0.25">
      <c r="A59" s="11" t="s">
        <v>116</v>
      </c>
      <c r="B59" s="11"/>
      <c r="D59" s="48">
        <f ca="1">July!K203</f>
        <v>0</v>
      </c>
      <c r="E59" s="48">
        <f ca="1">August!K207</f>
        <v>0</v>
      </c>
      <c r="F59" s="48">
        <f ca="1">September!K207</f>
        <v>0</v>
      </c>
      <c r="G59" s="26">
        <f t="shared" ca="1" si="36"/>
        <v>0</v>
      </c>
      <c r="H59" s="47">
        <f ca="1">October!K207</f>
        <v>0</v>
      </c>
      <c r="I59" s="47">
        <f ca="1">November!K207</f>
        <v>0</v>
      </c>
      <c r="J59" s="47">
        <f ca="1">December!K207</f>
        <v>0</v>
      </c>
      <c r="K59" s="47">
        <f t="shared" ca="1" si="35"/>
        <v>0</v>
      </c>
      <c r="L59" s="50">
        <f ca="1">January!K207</f>
        <v>0</v>
      </c>
      <c r="M59" s="50">
        <f ca="1">February!K207</f>
        <v>0</v>
      </c>
      <c r="N59" s="50">
        <f ca="1">March!K207</f>
        <v>0</v>
      </c>
      <c r="O59" s="29">
        <f t="shared" ca="1" si="37"/>
        <v>0</v>
      </c>
      <c r="P59" s="37">
        <f ca="1">April!K207</f>
        <v>0</v>
      </c>
      <c r="Q59" s="37">
        <f ca="1">May!K207</f>
        <v>0</v>
      </c>
      <c r="R59" s="37">
        <f ca="1">June!K207</f>
        <v>0</v>
      </c>
      <c r="S59" s="5">
        <f t="shared" ca="1" si="38"/>
        <v>0</v>
      </c>
      <c r="T59" s="52">
        <f t="shared" ca="1" si="39"/>
        <v>0</v>
      </c>
    </row>
    <row r="60" spans="1:20" x14ac:dyDescent="0.25">
      <c r="A60" s="11" t="s">
        <v>117</v>
      </c>
      <c r="B60" s="11"/>
      <c r="D60" s="48">
        <f ca="1">July!K204</f>
        <v>0</v>
      </c>
      <c r="E60" s="48">
        <f ca="1">August!K208</f>
        <v>0</v>
      </c>
      <c r="F60" s="48">
        <f ca="1">September!K208</f>
        <v>0</v>
      </c>
      <c r="G60" s="26">
        <f t="shared" ca="1" si="36"/>
        <v>0</v>
      </c>
      <c r="H60" s="47">
        <f ca="1">October!K208</f>
        <v>0</v>
      </c>
      <c r="I60" s="47">
        <f ca="1">November!K208</f>
        <v>0</v>
      </c>
      <c r="J60" s="47">
        <f ca="1">December!K208</f>
        <v>0</v>
      </c>
      <c r="K60" s="47">
        <f t="shared" ca="1" si="35"/>
        <v>0</v>
      </c>
      <c r="L60" s="50">
        <f ca="1">January!K208</f>
        <v>0</v>
      </c>
      <c r="M60" s="50">
        <f ca="1">February!K208</f>
        <v>0</v>
      </c>
      <c r="N60" s="50">
        <f ca="1">March!K208</f>
        <v>0</v>
      </c>
      <c r="O60" s="29">
        <f t="shared" ca="1" si="37"/>
        <v>0</v>
      </c>
      <c r="P60" s="37">
        <f ca="1">April!K208</f>
        <v>0</v>
      </c>
      <c r="Q60" s="37">
        <f ca="1">May!K208</f>
        <v>0</v>
      </c>
      <c r="R60" s="37">
        <f ca="1">June!K208</f>
        <v>0</v>
      </c>
      <c r="S60" s="5">
        <f t="shared" ca="1" si="38"/>
        <v>0</v>
      </c>
      <c r="T60" s="52">
        <f t="shared" ca="1" si="39"/>
        <v>0</v>
      </c>
    </row>
    <row r="61" spans="1:20" x14ac:dyDescent="0.25">
      <c r="A61" s="11" t="s">
        <v>118</v>
      </c>
      <c r="B61" s="11"/>
      <c r="D61" s="48">
        <f ca="1">July!K205</f>
        <v>0</v>
      </c>
      <c r="E61" s="48">
        <f ca="1">August!K209</f>
        <v>0</v>
      </c>
      <c r="F61" s="48">
        <f ca="1">September!K209</f>
        <v>0</v>
      </c>
      <c r="G61" s="26">
        <f t="shared" ca="1" si="36"/>
        <v>0</v>
      </c>
      <c r="H61" s="47">
        <f ca="1">October!K209</f>
        <v>0</v>
      </c>
      <c r="I61" s="47">
        <f ca="1">November!K209</f>
        <v>0</v>
      </c>
      <c r="J61" s="47">
        <f ca="1">December!K209</f>
        <v>0</v>
      </c>
      <c r="K61" s="47">
        <f t="shared" ca="1" si="35"/>
        <v>0</v>
      </c>
      <c r="L61" s="50">
        <f ca="1">January!K209</f>
        <v>0</v>
      </c>
      <c r="M61" s="50">
        <f ca="1">February!K209</f>
        <v>0</v>
      </c>
      <c r="N61" s="50">
        <f ca="1">March!K209</f>
        <v>0</v>
      </c>
      <c r="O61" s="29">
        <f t="shared" ca="1" si="37"/>
        <v>0</v>
      </c>
      <c r="P61" s="37">
        <f ca="1">April!K209</f>
        <v>0</v>
      </c>
      <c r="Q61" s="37">
        <f ca="1">May!K209</f>
        <v>0</v>
      </c>
      <c r="R61" s="37">
        <f ca="1">June!K209</f>
        <v>0</v>
      </c>
      <c r="S61" s="5">
        <f t="shared" ca="1" si="38"/>
        <v>0</v>
      </c>
      <c r="T61" s="52">
        <f t="shared" ca="1" si="39"/>
        <v>0</v>
      </c>
    </row>
    <row r="62" spans="1:20" s="58" customFormat="1" x14ac:dyDescent="0.25">
      <c r="A62" s="56"/>
      <c r="B62" s="56"/>
      <c r="D62" s="61">
        <f ca="1">SUM(D55:D61)</f>
        <v>0</v>
      </c>
      <c r="E62" s="61">
        <f t="shared" ref="E62:R62" ca="1" si="40">SUM(E55:E61)</f>
        <v>0</v>
      </c>
      <c r="F62" s="61">
        <f t="shared" ca="1" si="40"/>
        <v>0</v>
      </c>
      <c r="G62" s="58">
        <f ca="1">SUM(D62:F62)</f>
        <v>0</v>
      </c>
      <c r="H62" s="61">
        <f t="shared" ca="1" si="40"/>
        <v>0</v>
      </c>
      <c r="I62" s="61">
        <f t="shared" ca="1" si="40"/>
        <v>0</v>
      </c>
      <c r="J62" s="61">
        <f t="shared" ca="1" si="40"/>
        <v>0</v>
      </c>
      <c r="K62" s="58">
        <f t="shared" ca="1" si="35"/>
        <v>0</v>
      </c>
      <c r="L62" s="61">
        <f t="shared" ca="1" si="40"/>
        <v>0</v>
      </c>
      <c r="M62" s="61">
        <f t="shared" ca="1" si="40"/>
        <v>0</v>
      </c>
      <c r="N62" s="61">
        <f t="shared" ca="1" si="40"/>
        <v>0</v>
      </c>
      <c r="O62" s="59">
        <f t="shared" ca="1" si="37"/>
        <v>0</v>
      </c>
      <c r="P62" s="61">
        <f t="shared" ca="1" si="40"/>
        <v>0</v>
      </c>
      <c r="Q62" s="61">
        <f t="shared" ca="1" si="40"/>
        <v>0</v>
      </c>
      <c r="R62" s="61">
        <f t="shared" ca="1" si="40"/>
        <v>0</v>
      </c>
      <c r="S62" s="58">
        <f t="shared" ca="1" si="38"/>
        <v>0</v>
      </c>
      <c r="T62" s="58">
        <f t="shared" ca="1" si="39"/>
        <v>0</v>
      </c>
    </row>
    <row r="63" spans="1:20" x14ac:dyDescent="0.25">
      <c r="A63" s="33" t="s">
        <v>119</v>
      </c>
      <c r="B63" s="17"/>
      <c r="Q63" s="20"/>
    </row>
    <row r="64" spans="1:20" x14ac:dyDescent="0.25">
      <c r="A64" s="11" t="s">
        <v>120</v>
      </c>
      <c r="B64" s="3" t="s">
        <v>120</v>
      </c>
      <c r="D64" s="26">
        <f>July!$R199</f>
        <v>0</v>
      </c>
      <c r="E64" s="26">
        <f>August!$R203</f>
        <v>0</v>
      </c>
      <c r="F64" s="26">
        <f>September!$R203</f>
        <v>0</v>
      </c>
      <c r="G64" s="26">
        <f>SUM(D64:F64)</f>
        <v>0</v>
      </c>
      <c r="H64" s="8">
        <f>October!$R203</f>
        <v>0</v>
      </c>
      <c r="I64" s="8">
        <f>November!$R203</f>
        <v>0</v>
      </c>
      <c r="J64" s="8">
        <f>December!$R203</f>
        <v>0</v>
      </c>
      <c r="K64" s="8">
        <f>SUM(H64:J64)</f>
        <v>0</v>
      </c>
      <c r="L64" s="29">
        <f>January!$R203</f>
        <v>0</v>
      </c>
      <c r="M64" s="29">
        <f>February!$R203</f>
        <v>0</v>
      </c>
      <c r="N64" s="29">
        <f>March!$R203</f>
        <v>0</v>
      </c>
      <c r="O64" s="29">
        <f>SUM(L64:N64)</f>
        <v>0</v>
      </c>
      <c r="P64" s="5">
        <f>April!$R203</f>
        <v>0</v>
      </c>
      <c r="Q64" s="20">
        <f>May!$R203</f>
        <v>0</v>
      </c>
      <c r="R64" s="5">
        <f>June!$R203</f>
        <v>0</v>
      </c>
      <c r="S64" s="5">
        <f>SUM(P64:R64)</f>
        <v>0</v>
      </c>
      <c r="T64" s="32">
        <f t="shared" ref="T64:T67" si="41">SUM(G64,K64,O64,S64)</f>
        <v>0</v>
      </c>
    </row>
    <row r="65" spans="1:20" x14ac:dyDescent="0.25">
      <c r="A65" s="11" t="s">
        <v>121</v>
      </c>
      <c r="B65" s="3" t="s">
        <v>121</v>
      </c>
      <c r="D65" s="26">
        <f>July!$R200</f>
        <v>0</v>
      </c>
      <c r="E65" s="26">
        <f>August!$R204</f>
        <v>0</v>
      </c>
      <c r="F65" s="26">
        <f>September!$R204</f>
        <v>0</v>
      </c>
      <c r="G65" s="26">
        <f>SUM(D65:F65)</f>
        <v>0</v>
      </c>
      <c r="H65" s="8">
        <f>October!$R204</f>
        <v>0</v>
      </c>
      <c r="I65" s="8">
        <f>November!$R204</f>
        <v>0</v>
      </c>
      <c r="J65" s="8">
        <f>December!$R204</f>
        <v>0</v>
      </c>
      <c r="K65" s="8">
        <f>SUM(H65:J65)</f>
        <v>0</v>
      </c>
      <c r="L65" s="29">
        <f>January!$R204</f>
        <v>0</v>
      </c>
      <c r="M65" s="29">
        <f>February!$R204</f>
        <v>0</v>
      </c>
      <c r="N65" s="29">
        <f>March!$R204</f>
        <v>0</v>
      </c>
      <c r="O65" s="29">
        <f>SUM(L65:N65)</f>
        <v>0</v>
      </c>
      <c r="P65" s="5">
        <f>April!$R204</f>
        <v>0</v>
      </c>
      <c r="Q65" s="20">
        <f>May!$R204</f>
        <v>0</v>
      </c>
      <c r="R65" s="5">
        <f>June!$R204</f>
        <v>0</v>
      </c>
      <c r="S65" s="5">
        <f>SUM(P65:R65)</f>
        <v>0</v>
      </c>
      <c r="T65" s="32">
        <f t="shared" si="41"/>
        <v>0</v>
      </c>
    </row>
    <row r="66" spans="1:20" x14ac:dyDescent="0.25">
      <c r="A66" s="11" t="s">
        <v>122</v>
      </c>
      <c r="B66" s="3" t="s">
        <v>122</v>
      </c>
      <c r="D66" s="26">
        <f>July!$R201</f>
        <v>0</v>
      </c>
      <c r="E66" s="26">
        <f>August!$R205</f>
        <v>0</v>
      </c>
      <c r="F66" s="26">
        <f>September!$R205</f>
        <v>0</v>
      </c>
      <c r="G66" s="26">
        <f>SUM(D66:F66)</f>
        <v>0</v>
      </c>
      <c r="H66" s="8">
        <f>October!$R205</f>
        <v>0</v>
      </c>
      <c r="I66" s="8">
        <f>November!$R205</f>
        <v>0</v>
      </c>
      <c r="J66" s="8">
        <f>December!$R205</f>
        <v>0</v>
      </c>
      <c r="K66" s="8">
        <f>SUM(H66:J66)</f>
        <v>0</v>
      </c>
      <c r="L66" s="29">
        <f>January!$R205</f>
        <v>0</v>
      </c>
      <c r="M66" s="29">
        <f>February!$R205</f>
        <v>0</v>
      </c>
      <c r="N66" s="29">
        <f>March!$R205</f>
        <v>0</v>
      </c>
      <c r="O66" s="29">
        <f>SUM(L66:N66)</f>
        <v>0</v>
      </c>
      <c r="P66" s="5">
        <f>April!$R205</f>
        <v>0</v>
      </c>
      <c r="Q66" s="20">
        <f>May!$R205</f>
        <v>0</v>
      </c>
      <c r="R66" s="5">
        <f>June!$R205</f>
        <v>0</v>
      </c>
      <c r="S66" s="5">
        <f>SUM(P66:R66)</f>
        <v>0</v>
      </c>
      <c r="T66" s="32">
        <f t="shared" si="41"/>
        <v>0</v>
      </c>
    </row>
    <row r="67" spans="1:20" s="58" customFormat="1" x14ac:dyDescent="0.25">
      <c r="A67" s="56"/>
      <c r="B67" s="56"/>
      <c r="D67" s="58">
        <f>SUM(D64:D66)</f>
        <v>0</v>
      </c>
      <c r="E67" s="58">
        <f t="shared" ref="E67:R67" si="42">SUM(E64:E66)</f>
        <v>0</v>
      </c>
      <c r="F67" s="58">
        <f t="shared" si="42"/>
        <v>0</v>
      </c>
      <c r="G67" s="58">
        <f>SUM(D67:F67)</f>
        <v>0</v>
      </c>
      <c r="H67" s="58">
        <f t="shared" si="42"/>
        <v>0</v>
      </c>
      <c r="I67" s="58">
        <f t="shared" si="42"/>
        <v>0</v>
      </c>
      <c r="J67" s="58">
        <f t="shared" si="42"/>
        <v>0</v>
      </c>
      <c r="K67" s="58">
        <f t="shared" ref="K67" si="43">SUM(H67:J67)</f>
        <v>0</v>
      </c>
      <c r="L67" s="58">
        <f t="shared" si="42"/>
        <v>0</v>
      </c>
      <c r="M67" s="58">
        <f t="shared" si="42"/>
        <v>0</v>
      </c>
      <c r="N67" s="58">
        <f t="shared" si="42"/>
        <v>0</v>
      </c>
      <c r="O67" s="59">
        <f t="shared" ref="O67" si="44">SUM(L67:N67)</f>
        <v>0</v>
      </c>
      <c r="P67" s="58">
        <f t="shared" si="42"/>
        <v>0</v>
      </c>
      <c r="Q67" s="58">
        <f t="shared" si="42"/>
        <v>0</v>
      </c>
      <c r="R67" s="58">
        <f t="shared" si="42"/>
        <v>0</v>
      </c>
      <c r="S67" s="58">
        <f t="shared" ref="S67" si="45">SUM(P67:R67)</f>
        <v>0</v>
      </c>
      <c r="T67" s="58">
        <f t="shared" si="41"/>
        <v>0</v>
      </c>
    </row>
    <row r="68" spans="1:20" x14ac:dyDescent="0.25">
      <c r="A68" s="33" t="s">
        <v>123</v>
      </c>
      <c r="B68" s="17"/>
    </row>
    <row r="69" spans="1:20" x14ac:dyDescent="0.25">
      <c r="A69" s="11" t="s">
        <v>120</v>
      </c>
      <c r="B69" s="3" t="s">
        <v>120</v>
      </c>
      <c r="D69" s="26">
        <f>July!$S199</f>
        <v>0</v>
      </c>
      <c r="E69" s="26">
        <f>August!$S203</f>
        <v>0</v>
      </c>
      <c r="F69" s="26">
        <f>September!$S203</f>
        <v>0</v>
      </c>
      <c r="G69" s="26">
        <f>SUM(D69:F69)</f>
        <v>0</v>
      </c>
      <c r="H69" s="8">
        <f>October!$S203</f>
        <v>0</v>
      </c>
      <c r="I69" s="8">
        <f>November!$S203</f>
        <v>0</v>
      </c>
      <c r="J69" s="8">
        <f>December!$S203</f>
        <v>0</v>
      </c>
      <c r="K69" s="8">
        <f>SUM(H69:J69)</f>
        <v>0</v>
      </c>
      <c r="L69" s="29">
        <f>January!$S203</f>
        <v>0</v>
      </c>
      <c r="M69" s="29">
        <f>February!$S203</f>
        <v>0</v>
      </c>
      <c r="N69" s="29">
        <f>March!$S203</f>
        <v>0</v>
      </c>
      <c r="O69" s="29">
        <f>SUM(L69:N69)</f>
        <v>0</v>
      </c>
      <c r="P69" s="5">
        <f>April!$S203</f>
        <v>0</v>
      </c>
      <c r="Q69" s="5">
        <f>May!$S203</f>
        <v>0</v>
      </c>
      <c r="R69" s="5">
        <f>June!$S203</f>
        <v>0</v>
      </c>
      <c r="S69" s="5">
        <f>SUM(P69:R69)</f>
        <v>0</v>
      </c>
      <c r="T69" s="32">
        <f t="shared" ref="T69:T72" si="46">SUM(G69,K69,O69,S69)</f>
        <v>0</v>
      </c>
    </row>
    <row r="70" spans="1:20" x14ac:dyDescent="0.25">
      <c r="A70" s="11" t="s">
        <v>121</v>
      </c>
      <c r="B70" s="3" t="s">
        <v>121</v>
      </c>
      <c r="D70" s="26">
        <f>July!$S200</f>
        <v>0</v>
      </c>
      <c r="E70" s="26">
        <f>August!$S204</f>
        <v>0</v>
      </c>
      <c r="F70" s="26">
        <f>September!$S204</f>
        <v>0</v>
      </c>
      <c r="G70" s="26">
        <f>SUM(D70:F70)</f>
        <v>0</v>
      </c>
      <c r="H70" s="8">
        <f>October!$S204</f>
        <v>0</v>
      </c>
      <c r="I70" s="8">
        <f>November!$S204</f>
        <v>0</v>
      </c>
      <c r="J70" s="8">
        <f>December!$S204</f>
        <v>0</v>
      </c>
      <c r="K70" s="8">
        <f>SUM(H70:J70)</f>
        <v>0</v>
      </c>
      <c r="L70" s="29">
        <f>January!$S204</f>
        <v>0</v>
      </c>
      <c r="M70" s="29">
        <f>February!$S204</f>
        <v>0</v>
      </c>
      <c r="N70" s="29">
        <f>March!$S204</f>
        <v>0</v>
      </c>
      <c r="O70" s="29">
        <f>SUM(L70:N70)</f>
        <v>0</v>
      </c>
      <c r="P70" s="5">
        <f>April!$S204</f>
        <v>0</v>
      </c>
      <c r="Q70" s="5">
        <f>May!$S204</f>
        <v>0</v>
      </c>
      <c r="R70" s="5">
        <f>June!$S204</f>
        <v>0</v>
      </c>
      <c r="S70" s="5">
        <f>SUM(P70:R70)</f>
        <v>0</v>
      </c>
      <c r="T70" s="32">
        <f t="shared" si="46"/>
        <v>0</v>
      </c>
    </row>
    <row r="71" spans="1:20" x14ac:dyDescent="0.25">
      <c r="A71" s="11" t="s">
        <v>122</v>
      </c>
      <c r="B71" s="3" t="s">
        <v>122</v>
      </c>
      <c r="D71" s="26">
        <f>July!$S201</f>
        <v>0</v>
      </c>
      <c r="E71" s="26">
        <f>August!$S205</f>
        <v>0</v>
      </c>
      <c r="F71" s="26">
        <f>September!$S205</f>
        <v>0</v>
      </c>
      <c r="G71" s="26">
        <f>SUM(D71:F71)</f>
        <v>0</v>
      </c>
      <c r="H71" s="8">
        <f>October!$S205</f>
        <v>0</v>
      </c>
      <c r="I71" s="8">
        <f>November!$S205</f>
        <v>0</v>
      </c>
      <c r="J71" s="8">
        <f>December!$S205</f>
        <v>0</v>
      </c>
      <c r="K71" s="8">
        <f>SUM(H71:J71)</f>
        <v>0</v>
      </c>
      <c r="L71" s="29">
        <f>January!$S205</f>
        <v>0</v>
      </c>
      <c r="M71" s="29">
        <f>February!$S205</f>
        <v>0</v>
      </c>
      <c r="N71" s="29">
        <f>March!$S205</f>
        <v>0</v>
      </c>
      <c r="O71" s="29">
        <f>SUM(L71:N71)</f>
        <v>0</v>
      </c>
      <c r="P71" s="5">
        <f>April!$S205</f>
        <v>0</v>
      </c>
      <c r="Q71" s="5">
        <f>May!$S205</f>
        <v>0</v>
      </c>
      <c r="R71" s="5">
        <f>June!$S205</f>
        <v>0</v>
      </c>
      <c r="S71" s="5">
        <f>SUM(P71:R71)</f>
        <v>0</v>
      </c>
      <c r="T71" s="32">
        <f t="shared" si="46"/>
        <v>0</v>
      </c>
    </row>
    <row r="72" spans="1:20" s="58" customFormat="1" x14ac:dyDescent="0.25">
      <c r="A72" s="56"/>
      <c r="D72" s="58">
        <f>SUM(D69:D71)</f>
        <v>0</v>
      </c>
      <c r="E72" s="58">
        <f t="shared" ref="E72:R72" si="47">SUM(E69:E71)</f>
        <v>0</v>
      </c>
      <c r="F72" s="58">
        <f t="shared" si="47"/>
        <v>0</v>
      </c>
      <c r="G72" s="58">
        <f>SUM(D72:F72)</f>
        <v>0</v>
      </c>
      <c r="H72" s="58">
        <f t="shared" si="47"/>
        <v>0</v>
      </c>
      <c r="I72" s="58">
        <f t="shared" si="47"/>
        <v>0</v>
      </c>
      <c r="J72" s="58">
        <f t="shared" si="47"/>
        <v>0</v>
      </c>
      <c r="K72" s="58">
        <f t="shared" ref="K72" si="48">SUM(H72:J72)</f>
        <v>0</v>
      </c>
      <c r="L72" s="58">
        <f t="shared" si="47"/>
        <v>0</v>
      </c>
      <c r="M72" s="58">
        <f t="shared" si="47"/>
        <v>0</v>
      </c>
      <c r="N72" s="58">
        <f t="shared" si="47"/>
        <v>0</v>
      </c>
      <c r="O72" s="59">
        <f t="shared" ref="O72" si="49">SUM(L72:N72)</f>
        <v>0</v>
      </c>
      <c r="P72" s="58">
        <f t="shared" si="47"/>
        <v>0</v>
      </c>
      <c r="Q72" s="58">
        <f t="shared" si="47"/>
        <v>0</v>
      </c>
      <c r="R72" s="58">
        <f t="shared" si="47"/>
        <v>0</v>
      </c>
      <c r="S72" s="58">
        <f t="shared" ref="S72" si="50">SUM(P72:R72)</f>
        <v>0</v>
      </c>
      <c r="T72" s="58">
        <f t="shared" si="46"/>
        <v>0</v>
      </c>
    </row>
    <row r="73" spans="1:20" x14ac:dyDescent="0.25">
      <c r="A73" s="33" t="s">
        <v>34</v>
      </c>
      <c r="B73" s="13"/>
    </row>
    <row r="74" spans="1:20" x14ac:dyDescent="0.25">
      <c r="A74" s="11" t="s">
        <v>124</v>
      </c>
      <c r="B74" s="15" t="s">
        <v>124</v>
      </c>
      <c r="D74" s="26">
        <f>July!N199</f>
        <v>0</v>
      </c>
      <c r="E74" s="26">
        <f>August!N203</f>
        <v>0</v>
      </c>
      <c r="F74" s="26">
        <f>September!N203</f>
        <v>0</v>
      </c>
      <c r="G74" s="26">
        <f>SUM(D74:F74)</f>
        <v>0</v>
      </c>
      <c r="H74" s="8">
        <f>October!N203</f>
        <v>0</v>
      </c>
      <c r="I74" s="8">
        <f>November!N203</f>
        <v>0</v>
      </c>
      <c r="J74" s="8">
        <f>December!N203</f>
        <v>0</v>
      </c>
      <c r="K74" s="8">
        <f>SUM(H74:J74)</f>
        <v>0</v>
      </c>
      <c r="L74" s="29">
        <f>January!N203</f>
        <v>0</v>
      </c>
      <c r="M74" s="29">
        <f>February!N203</f>
        <v>0</v>
      </c>
      <c r="N74" s="29">
        <f>March!N203</f>
        <v>0</v>
      </c>
      <c r="O74" s="29">
        <f>SUM(L74:N74)</f>
        <v>0</v>
      </c>
      <c r="P74" s="5">
        <f>April!N203</f>
        <v>0</v>
      </c>
      <c r="Q74" s="5">
        <f>May!N203</f>
        <v>0</v>
      </c>
      <c r="R74" s="5">
        <f>June!N203</f>
        <v>0</v>
      </c>
      <c r="S74" s="5">
        <f>SUM(P74:R74)</f>
        <v>0</v>
      </c>
      <c r="T74" s="32">
        <f t="shared" ref="T74:T88" si="51">SUM(G74,K74,O74,S74)</f>
        <v>0</v>
      </c>
    </row>
    <row r="75" spans="1:20" x14ac:dyDescent="0.25">
      <c r="A75" s="11" t="s">
        <v>125</v>
      </c>
      <c r="B75" s="15" t="s">
        <v>125</v>
      </c>
      <c r="D75" s="26">
        <f>July!N200</f>
        <v>0</v>
      </c>
      <c r="E75" s="26">
        <f>August!N204</f>
        <v>0</v>
      </c>
      <c r="F75" s="26">
        <f>September!N204</f>
        <v>0</v>
      </c>
      <c r="G75" s="26">
        <f t="shared" ref="G75:G88" si="52">SUM(D75:F75)</f>
        <v>0</v>
      </c>
      <c r="H75" s="8">
        <f>October!N204</f>
        <v>0</v>
      </c>
      <c r="I75" s="8">
        <f>November!N204</f>
        <v>0</v>
      </c>
      <c r="J75" s="8">
        <f>December!N204</f>
        <v>0</v>
      </c>
      <c r="K75" s="8">
        <f t="shared" ref="K75:K88" si="53">SUM(H75:J75)</f>
        <v>0</v>
      </c>
      <c r="L75" s="29">
        <f>January!N204</f>
        <v>0</v>
      </c>
      <c r="M75" s="29">
        <f>February!N204</f>
        <v>0</v>
      </c>
      <c r="N75" s="29">
        <f>March!N204</f>
        <v>0</v>
      </c>
      <c r="O75" s="29">
        <f t="shared" ref="O75:O88" si="54">SUM(L75:N75)</f>
        <v>0</v>
      </c>
      <c r="P75" s="5">
        <f>April!N204</f>
        <v>0</v>
      </c>
      <c r="Q75" s="5">
        <f>May!N204</f>
        <v>0</v>
      </c>
      <c r="R75" s="5">
        <f>June!N204</f>
        <v>0</v>
      </c>
      <c r="S75" s="5">
        <f t="shared" ref="S75:S88" si="55">SUM(P75:R75)</f>
        <v>0</v>
      </c>
      <c r="T75" s="32">
        <f t="shared" si="51"/>
        <v>0</v>
      </c>
    </row>
    <row r="76" spans="1:20" x14ac:dyDescent="0.25">
      <c r="A76" s="11" t="s">
        <v>126</v>
      </c>
      <c r="B76" s="15" t="s">
        <v>126</v>
      </c>
      <c r="D76" s="26">
        <f>July!N201</f>
        <v>0</v>
      </c>
      <c r="E76" s="26">
        <f>August!N205</f>
        <v>0</v>
      </c>
      <c r="F76" s="26">
        <f>September!N205</f>
        <v>0</v>
      </c>
      <c r="G76" s="26">
        <f t="shared" si="52"/>
        <v>0</v>
      </c>
      <c r="H76" s="8">
        <f>October!N205</f>
        <v>0</v>
      </c>
      <c r="I76" s="8">
        <f>November!N205</f>
        <v>0</v>
      </c>
      <c r="J76" s="8">
        <f>December!N205</f>
        <v>0</v>
      </c>
      <c r="K76" s="8">
        <f t="shared" si="53"/>
        <v>0</v>
      </c>
      <c r="L76" s="29">
        <f>January!N205</f>
        <v>0</v>
      </c>
      <c r="M76" s="29">
        <f>February!N205</f>
        <v>0</v>
      </c>
      <c r="N76" s="29">
        <f>March!N205</f>
        <v>0</v>
      </c>
      <c r="O76" s="29">
        <f t="shared" si="54"/>
        <v>0</v>
      </c>
      <c r="P76" s="5">
        <f>April!N205</f>
        <v>0</v>
      </c>
      <c r="Q76" s="5">
        <f>May!N205</f>
        <v>0</v>
      </c>
      <c r="R76" s="5">
        <f>June!N205</f>
        <v>0</v>
      </c>
      <c r="S76" s="5">
        <f t="shared" si="55"/>
        <v>0</v>
      </c>
      <c r="T76" s="32">
        <f t="shared" si="51"/>
        <v>0</v>
      </c>
    </row>
    <row r="77" spans="1:20" x14ac:dyDescent="0.25">
      <c r="A77" s="11" t="s">
        <v>127</v>
      </c>
      <c r="B77" s="15" t="s">
        <v>127</v>
      </c>
      <c r="D77" s="26">
        <f>July!N202</f>
        <v>0</v>
      </c>
      <c r="E77" s="26">
        <f>August!N206</f>
        <v>0</v>
      </c>
      <c r="F77" s="26">
        <f>September!N206</f>
        <v>0</v>
      </c>
      <c r="G77" s="26">
        <f t="shared" si="52"/>
        <v>0</v>
      </c>
      <c r="H77" s="8">
        <f>October!N206</f>
        <v>0</v>
      </c>
      <c r="I77" s="8">
        <f>November!N206</f>
        <v>0</v>
      </c>
      <c r="J77" s="8">
        <f>December!N206</f>
        <v>0</v>
      </c>
      <c r="K77" s="8">
        <f t="shared" si="53"/>
        <v>0</v>
      </c>
      <c r="L77" s="29">
        <f>January!N206</f>
        <v>0</v>
      </c>
      <c r="M77" s="29">
        <f>February!N206</f>
        <v>0</v>
      </c>
      <c r="N77" s="29">
        <f>March!N206</f>
        <v>0</v>
      </c>
      <c r="O77" s="29">
        <f t="shared" si="54"/>
        <v>0</v>
      </c>
      <c r="P77" s="5">
        <f>April!N206</f>
        <v>0</v>
      </c>
      <c r="Q77" s="5">
        <f>May!N206</f>
        <v>0</v>
      </c>
      <c r="R77" s="5">
        <f>June!N206</f>
        <v>0</v>
      </c>
      <c r="S77" s="5">
        <f t="shared" si="55"/>
        <v>0</v>
      </c>
      <c r="T77" s="32">
        <f t="shared" si="51"/>
        <v>0</v>
      </c>
    </row>
    <row r="78" spans="1:20" x14ac:dyDescent="0.25">
      <c r="A78" s="11" t="s">
        <v>128</v>
      </c>
      <c r="B78" s="15" t="s">
        <v>128</v>
      </c>
      <c r="D78" s="26">
        <f>July!N203</f>
        <v>0</v>
      </c>
      <c r="E78" s="26">
        <f>August!N207</f>
        <v>0</v>
      </c>
      <c r="F78" s="26">
        <f>September!N207</f>
        <v>0</v>
      </c>
      <c r="G78" s="26">
        <f t="shared" si="52"/>
        <v>0</v>
      </c>
      <c r="H78" s="8">
        <f>October!N207</f>
        <v>0</v>
      </c>
      <c r="I78" s="8">
        <f>November!N207</f>
        <v>0</v>
      </c>
      <c r="J78" s="8">
        <f>December!N207</f>
        <v>0</v>
      </c>
      <c r="K78" s="8">
        <f t="shared" si="53"/>
        <v>0</v>
      </c>
      <c r="L78" s="29">
        <f>January!N207</f>
        <v>0</v>
      </c>
      <c r="M78" s="29">
        <f>February!N207</f>
        <v>0</v>
      </c>
      <c r="N78" s="29">
        <f>March!N207</f>
        <v>0</v>
      </c>
      <c r="O78" s="29">
        <f t="shared" si="54"/>
        <v>0</v>
      </c>
      <c r="P78" s="5">
        <f>April!N207</f>
        <v>0</v>
      </c>
      <c r="Q78" s="5">
        <f>May!N207</f>
        <v>0</v>
      </c>
      <c r="R78" s="5">
        <f>June!N207</f>
        <v>0</v>
      </c>
      <c r="S78" s="5">
        <f t="shared" si="55"/>
        <v>0</v>
      </c>
      <c r="T78" s="32">
        <f t="shared" si="51"/>
        <v>0</v>
      </c>
    </row>
    <row r="79" spans="1:20" x14ac:dyDescent="0.25">
      <c r="A79" s="11" t="s">
        <v>129</v>
      </c>
      <c r="B79" s="15" t="s">
        <v>129</v>
      </c>
      <c r="D79" s="26">
        <f>July!N204</f>
        <v>0</v>
      </c>
      <c r="E79" s="26">
        <f>August!N208</f>
        <v>0</v>
      </c>
      <c r="F79" s="26">
        <f>September!N208</f>
        <v>0</v>
      </c>
      <c r="G79" s="26">
        <f t="shared" si="52"/>
        <v>0</v>
      </c>
      <c r="H79" s="8">
        <f>October!N208</f>
        <v>0</v>
      </c>
      <c r="I79" s="8">
        <f>November!N208</f>
        <v>0</v>
      </c>
      <c r="J79" s="8">
        <f>December!N208</f>
        <v>0</v>
      </c>
      <c r="K79" s="8">
        <f t="shared" si="53"/>
        <v>0</v>
      </c>
      <c r="L79" s="29">
        <f>January!N208</f>
        <v>0</v>
      </c>
      <c r="M79" s="29">
        <f>February!N208</f>
        <v>0</v>
      </c>
      <c r="N79" s="29">
        <f>March!N208</f>
        <v>0</v>
      </c>
      <c r="O79" s="29">
        <f t="shared" si="54"/>
        <v>0</v>
      </c>
      <c r="P79" s="5">
        <f>April!N208</f>
        <v>0</v>
      </c>
      <c r="Q79" s="5">
        <f>May!N208</f>
        <v>0</v>
      </c>
      <c r="R79" s="5">
        <f>June!N208</f>
        <v>0</v>
      </c>
      <c r="S79" s="5">
        <f t="shared" si="55"/>
        <v>0</v>
      </c>
      <c r="T79" s="32">
        <f t="shared" si="51"/>
        <v>0</v>
      </c>
    </row>
    <row r="80" spans="1:20" x14ac:dyDescent="0.25">
      <c r="A80" s="11" t="s">
        <v>130</v>
      </c>
      <c r="B80" s="15" t="s">
        <v>130</v>
      </c>
      <c r="D80" s="26">
        <f>July!N205</f>
        <v>0</v>
      </c>
      <c r="E80" s="26">
        <f>August!N209</f>
        <v>0</v>
      </c>
      <c r="F80" s="26">
        <f>September!N209</f>
        <v>0</v>
      </c>
      <c r="G80" s="26">
        <f t="shared" si="52"/>
        <v>0</v>
      </c>
      <c r="H80" s="8">
        <f>October!N209</f>
        <v>0</v>
      </c>
      <c r="I80" s="8">
        <f>November!N209</f>
        <v>0</v>
      </c>
      <c r="J80" s="8">
        <f>December!N209</f>
        <v>0</v>
      </c>
      <c r="K80" s="8">
        <f t="shared" si="53"/>
        <v>0</v>
      </c>
      <c r="L80" s="29">
        <f>January!N209</f>
        <v>0</v>
      </c>
      <c r="M80" s="29">
        <f>February!N209</f>
        <v>0</v>
      </c>
      <c r="N80" s="29">
        <f>March!N209</f>
        <v>0</v>
      </c>
      <c r="O80" s="29">
        <f t="shared" si="54"/>
        <v>0</v>
      </c>
      <c r="P80" s="5">
        <f>April!N209</f>
        <v>0</v>
      </c>
      <c r="Q80" s="5">
        <f>May!N209</f>
        <v>0</v>
      </c>
      <c r="R80" s="5">
        <f>June!N209</f>
        <v>0</v>
      </c>
      <c r="S80" s="5">
        <f t="shared" si="55"/>
        <v>0</v>
      </c>
      <c r="T80" s="32">
        <f t="shared" si="51"/>
        <v>0</v>
      </c>
    </row>
    <row r="81" spans="1:20" x14ac:dyDescent="0.25">
      <c r="A81" s="11" t="s">
        <v>131</v>
      </c>
      <c r="B81" s="15" t="s">
        <v>131</v>
      </c>
      <c r="D81" s="26">
        <f>July!N206</f>
        <v>0</v>
      </c>
      <c r="E81" s="26">
        <f>August!N210</f>
        <v>0</v>
      </c>
      <c r="F81" s="26">
        <f>September!N210</f>
        <v>0</v>
      </c>
      <c r="G81" s="26">
        <f t="shared" si="52"/>
        <v>0</v>
      </c>
      <c r="H81" s="8">
        <f>October!N210</f>
        <v>0</v>
      </c>
      <c r="I81" s="8">
        <f>November!N210</f>
        <v>0</v>
      </c>
      <c r="J81" s="8">
        <f>December!N210</f>
        <v>0</v>
      </c>
      <c r="K81" s="8">
        <f t="shared" si="53"/>
        <v>0</v>
      </c>
      <c r="L81" s="29">
        <f>January!N210</f>
        <v>0</v>
      </c>
      <c r="M81" s="29">
        <f>February!N210</f>
        <v>0</v>
      </c>
      <c r="N81" s="29">
        <f>March!N210</f>
        <v>0</v>
      </c>
      <c r="O81" s="29">
        <f t="shared" si="54"/>
        <v>0</v>
      </c>
      <c r="P81" s="5">
        <f>April!N210</f>
        <v>0</v>
      </c>
      <c r="Q81" s="5">
        <f>May!N210</f>
        <v>0</v>
      </c>
      <c r="R81" s="5">
        <f>June!N210</f>
        <v>0</v>
      </c>
      <c r="S81" s="5">
        <f t="shared" si="55"/>
        <v>0</v>
      </c>
      <c r="T81" s="32">
        <f t="shared" si="51"/>
        <v>0</v>
      </c>
    </row>
    <row r="82" spans="1:20" x14ac:dyDescent="0.25">
      <c r="A82" s="11" t="s">
        <v>132</v>
      </c>
      <c r="B82" s="16" t="s">
        <v>132</v>
      </c>
      <c r="D82" s="26">
        <f>July!N207</f>
        <v>0</v>
      </c>
      <c r="E82" s="26">
        <f>August!N211</f>
        <v>0</v>
      </c>
      <c r="F82" s="26">
        <f>September!N211</f>
        <v>0</v>
      </c>
      <c r="G82" s="26">
        <f t="shared" si="52"/>
        <v>0</v>
      </c>
      <c r="H82" s="8">
        <f>October!N211</f>
        <v>0</v>
      </c>
      <c r="I82" s="8">
        <f>November!N211</f>
        <v>0</v>
      </c>
      <c r="J82" s="8">
        <f>December!N211</f>
        <v>0</v>
      </c>
      <c r="K82" s="8">
        <f t="shared" si="53"/>
        <v>0</v>
      </c>
      <c r="L82" s="29">
        <f>January!N211</f>
        <v>0</v>
      </c>
      <c r="M82" s="29">
        <f>February!N211</f>
        <v>0</v>
      </c>
      <c r="N82" s="29">
        <f>March!N211</f>
        <v>0</v>
      </c>
      <c r="O82" s="29">
        <f t="shared" si="54"/>
        <v>0</v>
      </c>
      <c r="P82" s="5">
        <f>April!N211</f>
        <v>0</v>
      </c>
      <c r="Q82" s="5">
        <f>May!N211</f>
        <v>0</v>
      </c>
      <c r="R82" s="5">
        <f>June!N211</f>
        <v>0</v>
      </c>
      <c r="S82" s="5">
        <f t="shared" si="55"/>
        <v>0</v>
      </c>
      <c r="T82" s="32">
        <f t="shared" si="51"/>
        <v>0</v>
      </c>
    </row>
    <row r="83" spans="1:20" x14ac:dyDescent="0.25">
      <c r="A83" s="11" t="s">
        <v>133</v>
      </c>
      <c r="B83" s="15" t="s">
        <v>133</v>
      </c>
      <c r="D83" s="26">
        <f>July!N208</f>
        <v>0</v>
      </c>
      <c r="E83" s="26">
        <f>August!N212</f>
        <v>0</v>
      </c>
      <c r="F83" s="26">
        <f>September!N212</f>
        <v>0</v>
      </c>
      <c r="G83" s="26">
        <f t="shared" si="52"/>
        <v>0</v>
      </c>
      <c r="H83" s="8">
        <f>October!N212</f>
        <v>0</v>
      </c>
      <c r="I83" s="8">
        <f>November!N212</f>
        <v>0</v>
      </c>
      <c r="J83" s="8">
        <f>December!N212</f>
        <v>0</v>
      </c>
      <c r="K83" s="8">
        <f t="shared" si="53"/>
        <v>0</v>
      </c>
      <c r="L83" s="29">
        <f>January!N212</f>
        <v>0</v>
      </c>
      <c r="M83" s="29">
        <f>February!N212</f>
        <v>0</v>
      </c>
      <c r="N83" s="29">
        <f>March!N212</f>
        <v>0</v>
      </c>
      <c r="O83" s="29">
        <f t="shared" si="54"/>
        <v>0</v>
      </c>
      <c r="P83" s="5">
        <f>April!N212</f>
        <v>0</v>
      </c>
      <c r="Q83" s="5">
        <f>May!N212</f>
        <v>0</v>
      </c>
      <c r="R83" s="5">
        <f>June!N212</f>
        <v>0</v>
      </c>
      <c r="S83" s="5">
        <f t="shared" si="55"/>
        <v>0</v>
      </c>
      <c r="T83" s="32">
        <f t="shared" si="51"/>
        <v>0</v>
      </c>
    </row>
    <row r="84" spans="1:20" x14ac:dyDescent="0.25">
      <c r="A84" s="11" t="s">
        <v>134</v>
      </c>
      <c r="B84" s="15" t="s">
        <v>134</v>
      </c>
      <c r="D84" s="26">
        <f>July!N209</f>
        <v>0</v>
      </c>
      <c r="E84" s="26">
        <f>August!N213</f>
        <v>0</v>
      </c>
      <c r="F84" s="26">
        <f>September!N213</f>
        <v>0</v>
      </c>
      <c r="G84" s="26">
        <f t="shared" si="52"/>
        <v>0</v>
      </c>
      <c r="H84" s="8">
        <f>October!N213</f>
        <v>0</v>
      </c>
      <c r="I84" s="8">
        <f>November!N213</f>
        <v>0</v>
      </c>
      <c r="J84" s="8">
        <f>December!N213</f>
        <v>0</v>
      </c>
      <c r="K84" s="8">
        <f t="shared" si="53"/>
        <v>0</v>
      </c>
      <c r="L84" s="29">
        <f>January!N213</f>
        <v>0</v>
      </c>
      <c r="M84" s="29">
        <f>February!N213</f>
        <v>0</v>
      </c>
      <c r="N84" s="29">
        <f>March!N213</f>
        <v>0</v>
      </c>
      <c r="O84" s="29">
        <f t="shared" si="54"/>
        <v>0</v>
      </c>
      <c r="P84" s="5">
        <f>April!N213</f>
        <v>0</v>
      </c>
      <c r="Q84" s="5">
        <f>May!N213</f>
        <v>0</v>
      </c>
      <c r="R84" s="5">
        <f>June!N213</f>
        <v>0</v>
      </c>
      <c r="S84" s="5">
        <f t="shared" si="55"/>
        <v>0</v>
      </c>
      <c r="T84" s="32">
        <f t="shared" si="51"/>
        <v>0</v>
      </c>
    </row>
    <row r="85" spans="1:20" x14ac:dyDescent="0.25">
      <c r="A85" s="11" t="s">
        <v>135</v>
      </c>
      <c r="B85" s="15" t="s">
        <v>135</v>
      </c>
      <c r="D85" s="26">
        <f>July!N210</f>
        <v>0</v>
      </c>
      <c r="E85" s="26">
        <f>August!N214</f>
        <v>0</v>
      </c>
      <c r="F85" s="26">
        <f>September!N214</f>
        <v>0</v>
      </c>
      <c r="G85" s="26">
        <f t="shared" si="52"/>
        <v>0</v>
      </c>
      <c r="H85" s="8">
        <f>October!N214</f>
        <v>0</v>
      </c>
      <c r="I85" s="8">
        <f>November!N214</f>
        <v>0</v>
      </c>
      <c r="J85" s="8">
        <f>December!N214</f>
        <v>0</v>
      </c>
      <c r="K85" s="8">
        <f t="shared" si="53"/>
        <v>0</v>
      </c>
      <c r="L85" s="29">
        <f>January!N214</f>
        <v>0</v>
      </c>
      <c r="M85" s="29">
        <f>February!N214</f>
        <v>0</v>
      </c>
      <c r="N85" s="29">
        <f>March!N214</f>
        <v>0</v>
      </c>
      <c r="O85" s="29">
        <f t="shared" si="54"/>
        <v>0</v>
      </c>
      <c r="P85" s="5">
        <f>April!N214</f>
        <v>0</v>
      </c>
      <c r="Q85" s="5">
        <f>May!N214</f>
        <v>0</v>
      </c>
      <c r="R85" s="5">
        <f>June!N214</f>
        <v>0</v>
      </c>
      <c r="S85" s="5">
        <f t="shared" si="55"/>
        <v>0</v>
      </c>
      <c r="T85" s="32">
        <f t="shared" si="51"/>
        <v>0</v>
      </c>
    </row>
    <row r="86" spans="1:20" x14ac:dyDescent="0.25">
      <c r="A86" s="11" t="s">
        <v>136</v>
      </c>
      <c r="B86" s="15" t="s">
        <v>136</v>
      </c>
      <c r="D86" s="26">
        <f>July!N211</f>
        <v>0</v>
      </c>
      <c r="E86" s="26">
        <f>August!N215</f>
        <v>0</v>
      </c>
      <c r="F86" s="26">
        <f>September!N215</f>
        <v>0</v>
      </c>
      <c r="G86" s="26">
        <f t="shared" si="52"/>
        <v>0</v>
      </c>
      <c r="H86" s="8">
        <f>October!N215</f>
        <v>0</v>
      </c>
      <c r="I86" s="8">
        <f>November!N215</f>
        <v>0</v>
      </c>
      <c r="J86" s="8">
        <f>December!N215</f>
        <v>0</v>
      </c>
      <c r="K86" s="8">
        <f t="shared" si="53"/>
        <v>0</v>
      </c>
      <c r="L86" s="29">
        <f>January!N215</f>
        <v>0</v>
      </c>
      <c r="M86" s="29">
        <f>February!N215</f>
        <v>0</v>
      </c>
      <c r="N86" s="29">
        <f>March!N215</f>
        <v>0</v>
      </c>
      <c r="O86" s="29">
        <f t="shared" si="54"/>
        <v>0</v>
      </c>
      <c r="P86" s="5">
        <f>April!N215</f>
        <v>0</v>
      </c>
      <c r="Q86" s="5">
        <f>May!N215</f>
        <v>0</v>
      </c>
      <c r="R86" s="5">
        <f>June!N215</f>
        <v>0</v>
      </c>
      <c r="S86" s="5">
        <f t="shared" si="55"/>
        <v>0</v>
      </c>
      <c r="T86" s="32">
        <f t="shared" si="51"/>
        <v>0</v>
      </c>
    </row>
    <row r="87" spans="1:20" x14ac:dyDescent="0.25">
      <c r="A87" s="11" t="s">
        <v>137</v>
      </c>
      <c r="B87" s="15" t="s">
        <v>137</v>
      </c>
      <c r="D87" s="26">
        <f>July!N212</f>
        <v>0</v>
      </c>
      <c r="E87" s="26">
        <f>August!N216</f>
        <v>0</v>
      </c>
      <c r="F87" s="26">
        <f>September!N216</f>
        <v>0</v>
      </c>
      <c r="G87" s="26">
        <f t="shared" si="52"/>
        <v>0</v>
      </c>
      <c r="H87" s="8">
        <f>October!N216</f>
        <v>0</v>
      </c>
      <c r="I87" s="8">
        <f>November!N216</f>
        <v>0</v>
      </c>
      <c r="J87" s="8">
        <f>December!N216</f>
        <v>0</v>
      </c>
      <c r="K87" s="8">
        <f t="shared" si="53"/>
        <v>0</v>
      </c>
      <c r="L87" s="29">
        <f>January!N216</f>
        <v>0</v>
      </c>
      <c r="M87" s="29">
        <f>February!N216</f>
        <v>0</v>
      </c>
      <c r="N87" s="29">
        <f>March!N216</f>
        <v>0</v>
      </c>
      <c r="O87" s="29">
        <f t="shared" si="54"/>
        <v>0</v>
      </c>
      <c r="P87" s="5">
        <f>April!N216</f>
        <v>0</v>
      </c>
      <c r="Q87" s="5">
        <f>May!N216</f>
        <v>0</v>
      </c>
      <c r="R87" s="5">
        <f>June!N216</f>
        <v>0</v>
      </c>
      <c r="S87" s="5">
        <f t="shared" si="55"/>
        <v>0</v>
      </c>
      <c r="T87" s="32">
        <f t="shared" si="51"/>
        <v>0</v>
      </c>
    </row>
    <row r="88" spans="1:20" x14ac:dyDescent="0.25">
      <c r="A88" s="11" t="s">
        <v>138</v>
      </c>
      <c r="B88" s="15" t="s">
        <v>138</v>
      </c>
      <c r="D88" s="26">
        <f>July!N213</f>
        <v>0</v>
      </c>
      <c r="E88" s="26">
        <f>August!N217</f>
        <v>0</v>
      </c>
      <c r="F88" s="26">
        <f>September!N217</f>
        <v>0</v>
      </c>
      <c r="G88" s="26">
        <f t="shared" si="52"/>
        <v>0</v>
      </c>
      <c r="H88" s="8">
        <f>October!N217</f>
        <v>0</v>
      </c>
      <c r="I88" s="8">
        <f>November!N217</f>
        <v>0</v>
      </c>
      <c r="J88" s="8">
        <f>December!N217</f>
        <v>0</v>
      </c>
      <c r="K88" s="8">
        <f t="shared" si="53"/>
        <v>0</v>
      </c>
      <c r="L88" s="29">
        <f>January!N217</f>
        <v>0</v>
      </c>
      <c r="M88" s="29">
        <f>February!N217</f>
        <v>0</v>
      </c>
      <c r="N88" s="29">
        <f>March!N217</f>
        <v>0</v>
      </c>
      <c r="O88" s="29">
        <f t="shared" si="54"/>
        <v>0</v>
      </c>
      <c r="P88" s="5">
        <f>April!N217</f>
        <v>0</v>
      </c>
      <c r="Q88" s="5">
        <f>May!N217</f>
        <v>0</v>
      </c>
      <c r="R88" s="5">
        <f>June!N217</f>
        <v>0</v>
      </c>
      <c r="S88" s="5">
        <f t="shared" si="55"/>
        <v>0</v>
      </c>
      <c r="T88" s="32">
        <f t="shared" si="51"/>
        <v>0</v>
      </c>
    </row>
    <row r="89" spans="1:20" s="58" customFormat="1" x14ac:dyDescent="0.25">
      <c r="A89" s="62"/>
      <c r="B89" s="63"/>
      <c r="D89" s="71">
        <f>SUM(D74:D88)</f>
        <v>0</v>
      </c>
      <c r="E89" s="71">
        <f t="shared" ref="E89:T89" si="56">SUM(E74:E88)</f>
        <v>0</v>
      </c>
      <c r="F89" s="71">
        <f t="shared" si="56"/>
        <v>0</v>
      </c>
      <c r="G89" s="71">
        <f t="shared" si="56"/>
        <v>0</v>
      </c>
      <c r="H89" s="71">
        <f t="shared" si="56"/>
        <v>0</v>
      </c>
      <c r="I89" s="71">
        <f t="shared" si="56"/>
        <v>0</v>
      </c>
      <c r="J89" s="71">
        <f t="shared" si="56"/>
        <v>0</v>
      </c>
      <c r="K89" s="71">
        <f t="shared" si="56"/>
        <v>0</v>
      </c>
      <c r="L89" s="71">
        <f t="shared" si="56"/>
        <v>0</v>
      </c>
      <c r="M89" s="71">
        <f t="shared" si="56"/>
        <v>0</v>
      </c>
      <c r="N89" s="71">
        <f t="shared" si="56"/>
        <v>0</v>
      </c>
      <c r="O89" s="71">
        <f t="shared" si="56"/>
        <v>0</v>
      </c>
      <c r="P89" s="71">
        <f t="shared" si="56"/>
        <v>0</v>
      </c>
      <c r="Q89" s="71">
        <f t="shared" si="56"/>
        <v>0</v>
      </c>
      <c r="R89" s="71">
        <f t="shared" si="56"/>
        <v>0</v>
      </c>
      <c r="S89" s="71">
        <f t="shared" si="56"/>
        <v>0</v>
      </c>
      <c r="T89" s="71">
        <f t="shared" si="56"/>
        <v>0</v>
      </c>
    </row>
    <row r="90" spans="1:20" x14ac:dyDescent="0.25">
      <c r="A90" s="33" t="s">
        <v>139</v>
      </c>
      <c r="B90" s="11"/>
    </row>
    <row r="91" spans="1:20" x14ac:dyDescent="0.25">
      <c r="A91" s="11" t="s">
        <v>140</v>
      </c>
      <c r="B91" s="15" t="s">
        <v>140</v>
      </c>
      <c r="D91" s="26">
        <f>July!$O199</f>
        <v>0</v>
      </c>
      <c r="E91" s="26">
        <f>August!$O203</f>
        <v>0</v>
      </c>
      <c r="F91" s="26">
        <f>September!$O203</f>
        <v>0</v>
      </c>
      <c r="G91" s="26">
        <f t="shared" ref="G91:G94" si="57">SUM(D91:F91)</f>
        <v>0</v>
      </c>
      <c r="H91" s="8">
        <f>October!$O203</f>
        <v>0</v>
      </c>
      <c r="I91" s="8">
        <f>November!$O203</f>
        <v>0</v>
      </c>
      <c r="J91" s="8">
        <f>December!$O203</f>
        <v>0</v>
      </c>
      <c r="K91" s="8">
        <f t="shared" ref="K91:K94" si="58">SUM(H91:J91)</f>
        <v>0</v>
      </c>
      <c r="L91" s="29">
        <f>January!$O203</f>
        <v>0</v>
      </c>
      <c r="M91" s="29">
        <f>February!$O203</f>
        <v>0</v>
      </c>
      <c r="N91" s="29">
        <f>March!$O203</f>
        <v>0</v>
      </c>
      <c r="O91" s="29">
        <f t="shared" ref="O91:O94" si="59">SUM(L91:N91)</f>
        <v>0</v>
      </c>
      <c r="P91" s="5">
        <f>April!$O203</f>
        <v>0</v>
      </c>
      <c r="Q91" s="5">
        <f>May!$O203</f>
        <v>0</v>
      </c>
      <c r="R91" s="5">
        <f>June!$O203</f>
        <v>0</v>
      </c>
      <c r="S91" s="5">
        <f t="shared" ref="S91:S94" si="60">SUM(P91:R91)</f>
        <v>0</v>
      </c>
      <c r="T91" s="32">
        <f t="shared" ref="T91:T94" si="61">SUM(G91,K91,O91,S91)</f>
        <v>0</v>
      </c>
    </row>
    <row r="92" spans="1:20" x14ac:dyDescent="0.25">
      <c r="A92" s="11" t="s">
        <v>141</v>
      </c>
      <c r="B92" s="15" t="s">
        <v>141</v>
      </c>
      <c r="D92" s="26">
        <f>July!$O200</f>
        <v>0</v>
      </c>
      <c r="E92" s="26">
        <f>August!$O204</f>
        <v>0</v>
      </c>
      <c r="F92" s="26">
        <f>September!$O204</f>
        <v>0</v>
      </c>
      <c r="G92" s="26">
        <f t="shared" si="57"/>
        <v>0</v>
      </c>
      <c r="H92" s="8">
        <f>October!$O204</f>
        <v>0</v>
      </c>
      <c r="I92" s="8">
        <f>November!$O204</f>
        <v>0</v>
      </c>
      <c r="J92" s="8">
        <f>December!$O204</f>
        <v>0</v>
      </c>
      <c r="K92" s="8">
        <f t="shared" si="58"/>
        <v>0</v>
      </c>
      <c r="L92" s="29">
        <f>January!$O204</f>
        <v>0</v>
      </c>
      <c r="M92" s="29">
        <f>February!$O204</f>
        <v>0</v>
      </c>
      <c r="N92" s="29">
        <f>March!$O204</f>
        <v>0</v>
      </c>
      <c r="O92" s="29">
        <f t="shared" si="59"/>
        <v>0</v>
      </c>
      <c r="P92" s="5">
        <f>April!$O204</f>
        <v>0</v>
      </c>
      <c r="Q92" s="5">
        <f>May!$O204</f>
        <v>0</v>
      </c>
      <c r="R92" s="5">
        <f>June!$O204</f>
        <v>0</v>
      </c>
      <c r="S92" s="5">
        <f t="shared" si="60"/>
        <v>0</v>
      </c>
      <c r="T92" s="32">
        <f t="shared" si="61"/>
        <v>0</v>
      </c>
    </row>
    <row r="93" spans="1:20" x14ac:dyDescent="0.25">
      <c r="A93" s="11" t="s">
        <v>142</v>
      </c>
      <c r="B93" s="15" t="s">
        <v>142</v>
      </c>
      <c r="D93" s="26">
        <f>July!$O201</f>
        <v>0</v>
      </c>
      <c r="E93" s="26">
        <f>August!$O205</f>
        <v>0</v>
      </c>
      <c r="F93" s="26">
        <f>September!$O205</f>
        <v>0</v>
      </c>
      <c r="G93" s="26">
        <f t="shared" si="57"/>
        <v>0</v>
      </c>
      <c r="H93" s="8">
        <f>October!$O205</f>
        <v>0</v>
      </c>
      <c r="I93" s="8">
        <f>November!$O205</f>
        <v>0</v>
      </c>
      <c r="J93" s="8">
        <f>December!$O205</f>
        <v>0</v>
      </c>
      <c r="K93" s="8">
        <f t="shared" si="58"/>
        <v>0</v>
      </c>
      <c r="L93" s="29">
        <f>January!$O205</f>
        <v>0</v>
      </c>
      <c r="M93" s="29">
        <f>February!$O205</f>
        <v>0</v>
      </c>
      <c r="N93" s="29">
        <f>March!$O205</f>
        <v>0</v>
      </c>
      <c r="O93" s="29">
        <f t="shared" si="59"/>
        <v>0</v>
      </c>
      <c r="P93" s="5">
        <f>April!$O205</f>
        <v>0</v>
      </c>
      <c r="Q93" s="5">
        <f>May!$O205</f>
        <v>0</v>
      </c>
      <c r="R93" s="5">
        <f>June!$O205</f>
        <v>0</v>
      </c>
      <c r="S93" s="5">
        <f t="shared" si="60"/>
        <v>0</v>
      </c>
      <c r="T93" s="32">
        <f t="shared" si="61"/>
        <v>0</v>
      </c>
    </row>
    <row r="94" spans="1:20" x14ac:dyDescent="0.25">
      <c r="A94" s="11" t="s">
        <v>107</v>
      </c>
      <c r="B94" s="15" t="s">
        <v>107</v>
      </c>
      <c r="D94" s="26">
        <f>July!$O202</f>
        <v>0</v>
      </c>
      <c r="E94" s="26">
        <f>August!$O206</f>
        <v>0</v>
      </c>
      <c r="F94" s="26">
        <f>September!$O206</f>
        <v>0</v>
      </c>
      <c r="G94" s="26">
        <f t="shared" si="57"/>
        <v>0</v>
      </c>
      <c r="H94" s="8">
        <f>October!$O206</f>
        <v>0</v>
      </c>
      <c r="I94" s="8">
        <f>November!$O206</f>
        <v>0</v>
      </c>
      <c r="J94" s="8">
        <f>December!$O206</f>
        <v>0</v>
      </c>
      <c r="K94" s="8">
        <f t="shared" si="58"/>
        <v>0</v>
      </c>
      <c r="L94" s="29">
        <f>January!$O206</f>
        <v>0</v>
      </c>
      <c r="M94" s="29">
        <f>February!$O206</f>
        <v>0</v>
      </c>
      <c r="N94" s="29">
        <f>March!$O206</f>
        <v>0</v>
      </c>
      <c r="O94" s="29">
        <f t="shared" si="59"/>
        <v>0</v>
      </c>
      <c r="P94" s="5">
        <f>April!$O206</f>
        <v>0</v>
      </c>
      <c r="Q94" s="5">
        <f>May!$O206</f>
        <v>0</v>
      </c>
      <c r="R94" s="5">
        <f>June!$O206</f>
        <v>0</v>
      </c>
      <c r="S94" s="5">
        <f t="shared" si="60"/>
        <v>0</v>
      </c>
      <c r="T94" s="32">
        <f t="shared" si="61"/>
        <v>0</v>
      </c>
    </row>
    <row r="95" spans="1:20" x14ac:dyDescent="0.25">
      <c r="A95" s="62"/>
      <c r="B95" s="63"/>
      <c r="C95" s="58"/>
      <c r="D95" s="58">
        <f>SUM(D92:D94)</f>
        <v>0</v>
      </c>
      <c r="E95" s="58">
        <f t="shared" ref="E95:T95" si="62">SUM(E92:E94)</f>
        <v>0</v>
      </c>
      <c r="F95" s="58">
        <f t="shared" si="62"/>
        <v>0</v>
      </c>
      <c r="G95" s="58">
        <f t="shared" si="62"/>
        <v>0</v>
      </c>
      <c r="H95" s="58">
        <f t="shared" si="62"/>
        <v>0</v>
      </c>
      <c r="I95" s="58">
        <f t="shared" si="62"/>
        <v>0</v>
      </c>
      <c r="J95" s="58">
        <f t="shared" si="62"/>
        <v>0</v>
      </c>
      <c r="K95" s="58">
        <f t="shared" si="62"/>
        <v>0</v>
      </c>
      <c r="L95" s="58">
        <f t="shared" si="62"/>
        <v>0</v>
      </c>
      <c r="M95" s="58">
        <f t="shared" si="62"/>
        <v>0</v>
      </c>
      <c r="N95" s="58">
        <f t="shared" si="62"/>
        <v>0</v>
      </c>
      <c r="O95" s="58">
        <f t="shared" si="62"/>
        <v>0</v>
      </c>
      <c r="P95" s="58">
        <f t="shared" si="62"/>
        <v>0</v>
      </c>
      <c r="Q95" s="58">
        <f t="shared" si="62"/>
        <v>0</v>
      </c>
      <c r="R95" s="58">
        <f t="shared" si="62"/>
        <v>0</v>
      </c>
      <c r="S95" s="58">
        <f t="shared" si="62"/>
        <v>0</v>
      </c>
      <c r="T95" s="58">
        <f t="shared" si="62"/>
        <v>0</v>
      </c>
    </row>
    <row r="96" spans="1:20" x14ac:dyDescent="0.25">
      <c r="A96" s="33" t="s">
        <v>19</v>
      </c>
      <c r="B96" s="17"/>
    </row>
    <row r="97" spans="1:20" x14ac:dyDescent="0.25">
      <c r="A97" s="11" t="s">
        <v>120</v>
      </c>
      <c r="B97" s="3" t="s">
        <v>120</v>
      </c>
      <c r="D97" s="26">
        <f>July!$T199</f>
        <v>0</v>
      </c>
      <c r="E97" s="26">
        <f>August!$T203</f>
        <v>0</v>
      </c>
      <c r="F97" s="26">
        <f>September!$T203</f>
        <v>0</v>
      </c>
      <c r="G97" s="26">
        <f t="shared" ref="G97:G99" si="63">SUM(D97:F97)</f>
        <v>0</v>
      </c>
      <c r="H97" s="8">
        <f>October!$T203</f>
        <v>0</v>
      </c>
      <c r="I97" s="8">
        <f>November!$T203</f>
        <v>0</v>
      </c>
      <c r="J97" s="8">
        <f>December!$T203</f>
        <v>0</v>
      </c>
      <c r="K97" s="8">
        <f t="shared" ref="K97:K99" si="64">SUM(H97:J97)</f>
        <v>0</v>
      </c>
      <c r="L97" s="29">
        <f>January!$T203</f>
        <v>0</v>
      </c>
      <c r="M97" s="29">
        <f>February!$T203</f>
        <v>0</v>
      </c>
      <c r="N97" s="29">
        <f>March!$T203</f>
        <v>0</v>
      </c>
      <c r="O97" s="29">
        <f t="shared" ref="O97:O99" si="65">SUM(L97:N97)</f>
        <v>0</v>
      </c>
      <c r="P97" s="5">
        <f>April!$T203</f>
        <v>0</v>
      </c>
      <c r="Q97" s="5">
        <f>May!$T203</f>
        <v>0</v>
      </c>
      <c r="R97" s="5">
        <f>June!$T203</f>
        <v>0</v>
      </c>
      <c r="S97" s="5">
        <f t="shared" ref="S97:S99" si="66">SUM(P97:R97)</f>
        <v>0</v>
      </c>
      <c r="T97" s="32">
        <f t="shared" ref="T97:T99" si="67">SUM(G97,K97,O97,S97)</f>
        <v>0</v>
      </c>
    </row>
    <row r="98" spans="1:20" x14ac:dyDescent="0.25">
      <c r="A98" s="11" t="s">
        <v>121</v>
      </c>
      <c r="B98" s="3" t="s">
        <v>121</v>
      </c>
      <c r="D98" s="26">
        <f>July!$T200</f>
        <v>0</v>
      </c>
      <c r="E98" s="26">
        <f>August!$T204</f>
        <v>0</v>
      </c>
      <c r="F98" s="26">
        <f>September!$T204</f>
        <v>0</v>
      </c>
      <c r="G98" s="26">
        <f t="shared" si="63"/>
        <v>0</v>
      </c>
      <c r="H98" s="8">
        <f>October!$T204</f>
        <v>0</v>
      </c>
      <c r="I98" s="8">
        <f>November!$T204</f>
        <v>0</v>
      </c>
      <c r="J98" s="8">
        <f>December!$T204</f>
        <v>0</v>
      </c>
      <c r="K98" s="8">
        <f t="shared" si="64"/>
        <v>0</v>
      </c>
      <c r="L98" s="29">
        <f>January!$T204</f>
        <v>0</v>
      </c>
      <c r="M98" s="29">
        <f>February!$T204</f>
        <v>0</v>
      </c>
      <c r="N98" s="29">
        <f>March!$T204</f>
        <v>0</v>
      </c>
      <c r="O98" s="29">
        <f t="shared" si="65"/>
        <v>0</v>
      </c>
      <c r="P98" s="5">
        <f>April!$T204</f>
        <v>0</v>
      </c>
      <c r="Q98" s="5">
        <f>May!$T204</f>
        <v>0</v>
      </c>
      <c r="R98" s="5">
        <f>June!$T204</f>
        <v>0</v>
      </c>
      <c r="S98" s="5">
        <f t="shared" si="66"/>
        <v>0</v>
      </c>
      <c r="T98" s="32">
        <f t="shared" si="67"/>
        <v>0</v>
      </c>
    </row>
    <row r="99" spans="1:20" x14ac:dyDescent="0.25">
      <c r="A99" s="11" t="s">
        <v>143</v>
      </c>
      <c r="B99" s="3" t="s">
        <v>143</v>
      </c>
      <c r="D99" s="26">
        <f>July!$T201</f>
        <v>0</v>
      </c>
      <c r="E99" s="26">
        <f>August!$T205</f>
        <v>0</v>
      </c>
      <c r="F99" s="26">
        <f>September!$T205</f>
        <v>0</v>
      </c>
      <c r="G99" s="26">
        <f t="shared" si="63"/>
        <v>0</v>
      </c>
      <c r="H99" s="8">
        <f>October!$T205</f>
        <v>0</v>
      </c>
      <c r="I99" s="8">
        <f>November!$T205</f>
        <v>0</v>
      </c>
      <c r="J99" s="8">
        <f>December!$T205</f>
        <v>0</v>
      </c>
      <c r="K99" s="8">
        <f t="shared" si="64"/>
        <v>0</v>
      </c>
      <c r="L99" s="29">
        <f>January!$T205</f>
        <v>0</v>
      </c>
      <c r="M99" s="29">
        <f>February!$T205</f>
        <v>0</v>
      </c>
      <c r="N99" s="29">
        <f>March!$T205</f>
        <v>0</v>
      </c>
      <c r="O99" s="29">
        <f t="shared" si="65"/>
        <v>0</v>
      </c>
      <c r="P99" s="5">
        <f>April!$T205</f>
        <v>0</v>
      </c>
      <c r="Q99" s="5">
        <f>May!$T205</f>
        <v>0</v>
      </c>
      <c r="R99" s="5">
        <f>June!$T205</f>
        <v>0</v>
      </c>
      <c r="S99" s="5">
        <f t="shared" si="66"/>
        <v>0</v>
      </c>
      <c r="T99" s="32">
        <f t="shared" si="67"/>
        <v>0</v>
      </c>
    </row>
    <row r="100" spans="1:20" x14ac:dyDescent="0.25">
      <c r="A100" s="56"/>
      <c r="B100" s="58"/>
      <c r="C100" s="58"/>
      <c r="D100" s="58">
        <f>SUM(D97:D99)</f>
        <v>0</v>
      </c>
      <c r="E100" s="58">
        <f t="shared" ref="E100:T100" si="68">SUM(E97:E99)</f>
        <v>0</v>
      </c>
      <c r="F100" s="58">
        <f t="shared" si="68"/>
        <v>0</v>
      </c>
      <c r="G100" s="58">
        <f t="shared" si="68"/>
        <v>0</v>
      </c>
      <c r="H100" s="58">
        <f t="shared" si="68"/>
        <v>0</v>
      </c>
      <c r="I100" s="58">
        <f t="shared" si="68"/>
        <v>0</v>
      </c>
      <c r="J100" s="58">
        <f t="shared" si="68"/>
        <v>0</v>
      </c>
      <c r="K100" s="58">
        <f t="shared" si="68"/>
        <v>0</v>
      </c>
      <c r="L100" s="58">
        <f t="shared" si="68"/>
        <v>0</v>
      </c>
      <c r="M100" s="58">
        <f t="shared" si="68"/>
        <v>0</v>
      </c>
      <c r="N100" s="58">
        <f t="shared" si="68"/>
        <v>0</v>
      </c>
      <c r="O100" s="58">
        <f t="shared" si="68"/>
        <v>0</v>
      </c>
      <c r="P100" s="58">
        <f t="shared" si="68"/>
        <v>0</v>
      </c>
      <c r="Q100" s="58">
        <f t="shared" si="68"/>
        <v>0</v>
      </c>
      <c r="R100" s="58">
        <f t="shared" si="68"/>
        <v>0</v>
      </c>
      <c r="S100" s="58">
        <f t="shared" si="68"/>
        <v>0</v>
      </c>
      <c r="T100" s="58">
        <f t="shared" si="68"/>
        <v>0</v>
      </c>
    </row>
    <row r="101" spans="1:20" x14ac:dyDescent="0.25">
      <c r="A101" s="11"/>
      <c r="B101" s="11"/>
    </row>
    <row r="102" spans="1:20" x14ac:dyDescent="0.25">
      <c r="A102" s="11"/>
      <c r="B102" s="11"/>
    </row>
    <row r="103" spans="1:20" x14ac:dyDescent="0.25">
      <c r="A103" s="11"/>
      <c r="B103" s="11"/>
    </row>
    <row r="104" spans="1:20" x14ac:dyDescent="0.25">
      <c r="A104" s="67" t="s">
        <v>20</v>
      </c>
      <c r="B104" s="17"/>
      <c r="C104" s="7"/>
    </row>
    <row r="105" spans="1:20" x14ac:dyDescent="0.25">
      <c r="A105" s="14" t="s">
        <v>144</v>
      </c>
      <c r="B105" s="15" t="s">
        <v>144</v>
      </c>
      <c r="D105" s="26">
        <f>July!$AA107</f>
        <v>0</v>
      </c>
      <c r="E105" s="26">
        <f>August!$AA101</f>
        <v>0</v>
      </c>
      <c r="F105" s="26">
        <f>September!$AA111</f>
        <v>0</v>
      </c>
      <c r="G105" s="26">
        <f>SUM(D105:F105)</f>
        <v>0</v>
      </c>
      <c r="H105" s="8">
        <f>October!$AA107</f>
        <v>0</v>
      </c>
      <c r="I105" s="8">
        <f>November!$AA108</f>
        <v>0</v>
      </c>
      <c r="J105" s="8">
        <f>December!$AA104</f>
        <v>0</v>
      </c>
      <c r="K105" s="8">
        <f>SUM(H105:J105)</f>
        <v>0</v>
      </c>
      <c r="L105" s="29">
        <f>January!$AA102</f>
        <v>0</v>
      </c>
      <c r="M105" s="29">
        <f>February!$AA105</f>
        <v>0</v>
      </c>
      <c r="N105" s="29">
        <f>March!$AA106</f>
        <v>0</v>
      </c>
      <c r="O105" s="29">
        <f>SUM(L105:N105)</f>
        <v>0</v>
      </c>
      <c r="P105" s="5">
        <f>April!$AA108</f>
        <v>0</v>
      </c>
      <c r="Q105" s="5">
        <f>May!$AA106</f>
        <v>0</v>
      </c>
      <c r="R105" s="5">
        <f>June!$AA111</f>
        <v>0</v>
      </c>
      <c r="S105" s="5">
        <f>SUM(P105:R105)</f>
        <v>0</v>
      </c>
      <c r="T105" s="32">
        <f>SUM(G105,K105,O105,S105)</f>
        <v>0</v>
      </c>
    </row>
    <row r="106" spans="1:20" x14ac:dyDescent="0.25">
      <c r="A106" s="14" t="s">
        <v>145</v>
      </c>
      <c r="B106" s="15" t="s">
        <v>145</v>
      </c>
      <c r="D106" s="26">
        <f>July!$AA108</f>
        <v>0</v>
      </c>
      <c r="E106" s="26">
        <f>August!$AA102</f>
        <v>0</v>
      </c>
      <c r="F106" s="26">
        <f>September!$AA112</f>
        <v>0</v>
      </c>
      <c r="G106" s="26">
        <f t="shared" ref="G106:G116" si="69">SUM(D106:F106)</f>
        <v>0</v>
      </c>
      <c r="H106" s="8">
        <f>October!$AA108</f>
        <v>0</v>
      </c>
      <c r="I106" s="8">
        <f>November!$AA109</f>
        <v>0</v>
      </c>
      <c r="J106" s="8">
        <f>December!$AA105</f>
        <v>0</v>
      </c>
      <c r="K106" s="8">
        <f t="shared" ref="K106:K117" si="70">SUM(H106:J106)</f>
        <v>0</v>
      </c>
      <c r="L106" s="29">
        <f>January!$AA103</f>
        <v>0</v>
      </c>
      <c r="M106" s="29">
        <f>February!$AA106</f>
        <v>0</v>
      </c>
      <c r="N106" s="29">
        <f>March!$AA107</f>
        <v>0</v>
      </c>
      <c r="O106" s="29">
        <f t="shared" ref="O106:O117" si="71">SUM(L106:N106)</f>
        <v>0</v>
      </c>
      <c r="P106" s="5">
        <f>April!$AA109</f>
        <v>0</v>
      </c>
      <c r="Q106" s="5">
        <f>May!$AA107</f>
        <v>0</v>
      </c>
      <c r="R106" s="5">
        <f>June!$AA112</f>
        <v>0</v>
      </c>
      <c r="S106" s="5">
        <f t="shared" ref="S106:S117" si="72">SUM(P106:R106)</f>
        <v>0</v>
      </c>
      <c r="T106" s="32">
        <f t="shared" ref="T106:T117" si="73">SUM(G106,K106,O106,S106)</f>
        <v>0</v>
      </c>
    </row>
    <row r="107" spans="1:20" x14ac:dyDescent="0.25">
      <c r="A107" s="14" t="s">
        <v>146</v>
      </c>
      <c r="B107" s="15" t="s">
        <v>146</v>
      </c>
      <c r="D107" s="26">
        <f>July!$AA109</f>
        <v>0</v>
      </c>
      <c r="E107" s="26">
        <f>August!$AA103</f>
        <v>0</v>
      </c>
      <c r="F107" s="26">
        <f>September!$AA113</f>
        <v>0</v>
      </c>
      <c r="G107" s="26">
        <f t="shared" si="69"/>
        <v>0</v>
      </c>
      <c r="H107" s="8">
        <f>October!$AA109</f>
        <v>0</v>
      </c>
      <c r="I107" s="8">
        <f>November!$AA110</f>
        <v>0</v>
      </c>
      <c r="J107" s="8">
        <f>December!$AA106</f>
        <v>0</v>
      </c>
      <c r="K107" s="8">
        <f t="shared" si="70"/>
        <v>0</v>
      </c>
      <c r="L107" s="29">
        <f>January!$AA104</f>
        <v>0</v>
      </c>
      <c r="M107" s="29">
        <f>February!$AA107</f>
        <v>0</v>
      </c>
      <c r="N107" s="29">
        <f>March!$AA108</f>
        <v>0</v>
      </c>
      <c r="O107" s="29">
        <f t="shared" si="71"/>
        <v>0</v>
      </c>
      <c r="P107" s="5">
        <f>April!$AA110</f>
        <v>0</v>
      </c>
      <c r="Q107" s="5">
        <f>May!$AA108</f>
        <v>0</v>
      </c>
      <c r="R107" s="5">
        <f>June!$AA113</f>
        <v>0</v>
      </c>
      <c r="S107" s="5">
        <f t="shared" si="72"/>
        <v>0</v>
      </c>
      <c r="T107" s="32">
        <f t="shared" si="73"/>
        <v>0</v>
      </c>
    </row>
    <row r="108" spans="1:20" x14ac:dyDescent="0.25">
      <c r="A108" s="14" t="s">
        <v>147</v>
      </c>
      <c r="B108" s="15" t="s">
        <v>147</v>
      </c>
      <c r="D108" s="26">
        <f>July!$AA110</f>
        <v>0</v>
      </c>
      <c r="E108" s="26">
        <f>August!$AA104</f>
        <v>0</v>
      </c>
      <c r="F108" s="26">
        <f>September!$AA114</f>
        <v>0</v>
      </c>
      <c r="G108" s="26">
        <f t="shared" si="69"/>
        <v>0</v>
      </c>
      <c r="H108" s="8">
        <f>October!$AA110</f>
        <v>0</v>
      </c>
      <c r="I108" s="8">
        <f>November!$AA111</f>
        <v>0</v>
      </c>
      <c r="J108" s="8">
        <f>December!$AA107</f>
        <v>0</v>
      </c>
      <c r="K108" s="8">
        <f t="shared" si="70"/>
        <v>0</v>
      </c>
      <c r="L108" s="29">
        <f>January!$AA105</f>
        <v>0</v>
      </c>
      <c r="M108" s="29">
        <f>February!$AA108</f>
        <v>0</v>
      </c>
      <c r="N108" s="29">
        <f>March!$AA109</f>
        <v>0</v>
      </c>
      <c r="O108" s="29">
        <f t="shared" si="71"/>
        <v>0</v>
      </c>
      <c r="P108" s="5">
        <f>April!$AA111</f>
        <v>0</v>
      </c>
      <c r="Q108" s="5">
        <f>May!$AA109</f>
        <v>0</v>
      </c>
      <c r="R108" s="5">
        <f>June!$AA114</f>
        <v>0</v>
      </c>
      <c r="S108" s="5">
        <f t="shared" si="72"/>
        <v>0</v>
      </c>
      <c r="T108" s="32">
        <f t="shared" si="73"/>
        <v>0</v>
      </c>
    </row>
    <row r="109" spans="1:20" x14ac:dyDescent="0.25">
      <c r="A109" s="14" t="s">
        <v>148</v>
      </c>
      <c r="B109" s="15" t="s">
        <v>148</v>
      </c>
      <c r="D109" s="26">
        <f>July!$AA111</f>
        <v>0</v>
      </c>
      <c r="E109" s="26">
        <f>August!$AA105</f>
        <v>0</v>
      </c>
      <c r="F109" s="26">
        <f>September!$AA115</f>
        <v>0</v>
      </c>
      <c r="G109" s="26">
        <f t="shared" si="69"/>
        <v>0</v>
      </c>
      <c r="H109" s="8">
        <f>October!$AA111</f>
        <v>0</v>
      </c>
      <c r="I109" s="8">
        <f>November!$AA112</f>
        <v>0</v>
      </c>
      <c r="J109" s="8">
        <f>December!$AA108</f>
        <v>0</v>
      </c>
      <c r="K109" s="8">
        <f t="shared" si="70"/>
        <v>0</v>
      </c>
      <c r="L109" s="29">
        <f>January!$AA106</f>
        <v>0</v>
      </c>
      <c r="M109" s="29">
        <f>February!$AA109</f>
        <v>0</v>
      </c>
      <c r="N109" s="29">
        <f>March!$AA110</f>
        <v>0</v>
      </c>
      <c r="O109" s="29">
        <f t="shared" si="71"/>
        <v>0</v>
      </c>
      <c r="P109" s="5">
        <f>April!$AA112</f>
        <v>0</v>
      </c>
      <c r="Q109" s="5">
        <f>May!$AA110</f>
        <v>0</v>
      </c>
      <c r="R109" s="5">
        <f>June!$AA115</f>
        <v>0</v>
      </c>
      <c r="S109" s="5">
        <f t="shared" si="72"/>
        <v>0</v>
      </c>
      <c r="T109" s="32">
        <f t="shared" si="73"/>
        <v>0</v>
      </c>
    </row>
    <row r="110" spans="1:20" x14ac:dyDescent="0.25">
      <c r="A110" s="14" t="s">
        <v>107</v>
      </c>
      <c r="B110" s="15" t="s">
        <v>107</v>
      </c>
      <c r="D110" s="26">
        <f>July!$AA112</f>
        <v>0</v>
      </c>
      <c r="E110" s="26">
        <f>August!$AA106</f>
        <v>0</v>
      </c>
      <c r="F110" s="26">
        <f>September!$AA116</f>
        <v>0</v>
      </c>
      <c r="G110" s="26">
        <f t="shared" si="69"/>
        <v>0</v>
      </c>
      <c r="H110" s="8">
        <f>October!$AA112</f>
        <v>0</v>
      </c>
      <c r="I110" s="8">
        <f>November!$AA113</f>
        <v>0</v>
      </c>
      <c r="J110" s="8">
        <f>December!$AA109</f>
        <v>0</v>
      </c>
      <c r="K110" s="8">
        <f t="shared" si="70"/>
        <v>0</v>
      </c>
      <c r="L110" s="29">
        <f>January!$AA107</f>
        <v>0</v>
      </c>
      <c r="M110" s="29">
        <f>February!$AA110</f>
        <v>0</v>
      </c>
      <c r="N110" s="29">
        <f>March!$AA111</f>
        <v>0</v>
      </c>
      <c r="O110" s="29">
        <f t="shared" si="71"/>
        <v>0</v>
      </c>
      <c r="P110" s="5">
        <f>April!$AA113</f>
        <v>0</v>
      </c>
      <c r="Q110" s="5">
        <f>May!$AA111</f>
        <v>0</v>
      </c>
      <c r="R110" s="5">
        <f>June!$AA116</f>
        <v>0</v>
      </c>
      <c r="S110" s="5">
        <f t="shared" si="72"/>
        <v>0</v>
      </c>
      <c r="T110" s="32">
        <f t="shared" si="73"/>
        <v>0</v>
      </c>
    </row>
    <row r="111" spans="1:20" x14ac:dyDescent="0.25">
      <c r="A111" s="14" t="s">
        <v>149</v>
      </c>
      <c r="B111" s="15" t="s">
        <v>149</v>
      </c>
      <c r="D111" s="26">
        <f>July!$AA113</f>
        <v>0</v>
      </c>
      <c r="E111" s="26">
        <f>August!$AA107</f>
        <v>0</v>
      </c>
      <c r="F111" s="26">
        <f>September!$AA117</f>
        <v>0</v>
      </c>
      <c r="G111" s="26">
        <f t="shared" si="69"/>
        <v>0</v>
      </c>
      <c r="H111" s="8">
        <f>October!$AA113</f>
        <v>0</v>
      </c>
      <c r="I111" s="8">
        <f>November!$AA114</f>
        <v>0</v>
      </c>
      <c r="J111" s="8">
        <f>December!$AA110</f>
        <v>0</v>
      </c>
      <c r="K111" s="8">
        <f t="shared" si="70"/>
        <v>0</v>
      </c>
      <c r="L111" s="29">
        <f>January!$AA108</f>
        <v>0</v>
      </c>
      <c r="M111" s="29">
        <f>February!$AA111</f>
        <v>0</v>
      </c>
      <c r="N111" s="29">
        <f>March!$AA112</f>
        <v>0</v>
      </c>
      <c r="O111" s="29">
        <f t="shared" si="71"/>
        <v>0</v>
      </c>
      <c r="P111" s="5">
        <f>April!$AA114</f>
        <v>0</v>
      </c>
      <c r="Q111" s="5">
        <f>May!$AA112</f>
        <v>0</v>
      </c>
      <c r="R111" s="5">
        <f>June!$AA117</f>
        <v>0</v>
      </c>
      <c r="S111" s="5">
        <f t="shared" si="72"/>
        <v>0</v>
      </c>
      <c r="T111" s="32">
        <f t="shared" si="73"/>
        <v>0</v>
      </c>
    </row>
    <row r="112" spans="1:20" s="58" customFormat="1" x14ac:dyDescent="0.25">
      <c r="A112" s="14" t="s">
        <v>150</v>
      </c>
      <c r="B112" s="15" t="s">
        <v>150</v>
      </c>
      <c r="C112" s="3"/>
      <c r="D112" s="26">
        <f>July!$AA114</f>
        <v>0</v>
      </c>
      <c r="E112" s="26">
        <f>August!$AA108</f>
        <v>0</v>
      </c>
      <c r="F112" s="26">
        <f>September!$AA118</f>
        <v>0</v>
      </c>
      <c r="G112" s="26">
        <f t="shared" si="69"/>
        <v>0</v>
      </c>
      <c r="H112" s="8">
        <f>October!$AA114</f>
        <v>0</v>
      </c>
      <c r="I112" s="8">
        <f>November!$AA115</f>
        <v>0</v>
      </c>
      <c r="J112" s="8">
        <f>December!$AA111</f>
        <v>0</v>
      </c>
      <c r="K112" s="8">
        <f t="shared" si="70"/>
        <v>0</v>
      </c>
      <c r="L112" s="29">
        <f>January!$AA109</f>
        <v>0</v>
      </c>
      <c r="M112" s="29">
        <f>February!$AA112</f>
        <v>0</v>
      </c>
      <c r="N112" s="29">
        <f>March!$AA113</f>
        <v>0</v>
      </c>
      <c r="O112" s="29">
        <f t="shared" si="71"/>
        <v>0</v>
      </c>
      <c r="P112" s="5">
        <f>April!$AA115</f>
        <v>0</v>
      </c>
      <c r="Q112" s="5">
        <f>May!$AA113</f>
        <v>0</v>
      </c>
      <c r="R112" s="5">
        <f>June!$AA118</f>
        <v>0</v>
      </c>
      <c r="S112" s="5">
        <f t="shared" si="72"/>
        <v>0</v>
      </c>
      <c r="T112" s="32">
        <f t="shared" si="73"/>
        <v>0</v>
      </c>
    </row>
    <row r="113" spans="1:20" x14ac:dyDescent="0.25">
      <c r="A113" s="14" t="s">
        <v>151</v>
      </c>
      <c r="B113" s="15" t="s">
        <v>152</v>
      </c>
      <c r="D113" s="26">
        <f>July!$AA115</f>
        <v>0</v>
      </c>
      <c r="E113" s="26">
        <f>August!$AA109</f>
        <v>0</v>
      </c>
      <c r="F113" s="26">
        <f>September!$AA119</f>
        <v>0</v>
      </c>
      <c r="G113" s="26">
        <f t="shared" si="69"/>
        <v>0</v>
      </c>
      <c r="H113" s="8">
        <f>October!$AA115</f>
        <v>0</v>
      </c>
      <c r="I113" s="8">
        <f>November!$AA116</f>
        <v>0</v>
      </c>
      <c r="J113" s="8">
        <f>December!$AA112</f>
        <v>0</v>
      </c>
      <c r="K113" s="8">
        <f t="shared" si="70"/>
        <v>0</v>
      </c>
      <c r="L113" s="29">
        <f>January!$AA110</f>
        <v>0</v>
      </c>
      <c r="M113" s="29">
        <f>February!$AA113</f>
        <v>0</v>
      </c>
      <c r="N113" s="29">
        <f>March!$AA114</f>
        <v>0</v>
      </c>
      <c r="O113" s="29">
        <f t="shared" si="71"/>
        <v>0</v>
      </c>
      <c r="P113" s="5">
        <f>April!$AA116</f>
        <v>0</v>
      </c>
      <c r="Q113" s="5">
        <f>May!$AA114</f>
        <v>0</v>
      </c>
      <c r="R113" s="5">
        <f>June!$AA119</f>
        <v>0</v>
      </c>
      <c r="S113" s="5">
        <f t="shared" si="72"/>
        <v>0</v>
      </c>
      <c r="T113" s="32">
        <f t="shared" si="73"/>
        <v>0</v>
      </c>
    </row>
    <row r="114" spans="1:20" x14ac:dyDescent="0.25">
      <c r="A114" s="14" t="s">
        <v>153</v>
      </c>
      <c r="B114" s="15" t="s">
        <v>153</v>
      </c>
      <c r="D114" s="26">
        <f>July!$AA116</f>
        <v>0</v>
      </c>
      <c r="E114" s="26">
        <f>August!$AA110</f>
        <v>0</v>
      </c>
      <c r="F114" s="26">
        <f>September!$AA120</f>
        <v>0</v>
      </c>
      <c r="G114" s="26">
        <f t="shared" si="69"/>
        <v>0</v>
      </c>
      <c r="H114" s="8">
        <f>October!$AA116</f>
        <v>0</v>
      </c>
      <c r="I114" s="8">
        <f>November!$AA117</f>
        <v>0</v>
      </c>
      <c r="J114" s="8">
        <f>December!$AA113</f>
        <v>0</v>
      </c>
      <c r="K114" s="8">
        <f t="shared" si="70"/>
        <v>0</v>
      </c>
      <c r="L114" s="29">
        <f>January!$AA111</f>
        <v>0</v>
      </c>
      <c r="M114" s="29">
        <f>February!$AA114</f>
        <v>0</v>
      </c>
      <c r="N114" s="29">
        <f>March!$AA115</f>
        <v>0</v>
      </c>
      <c r="O114" s="29">
        <f t="shared" si="71"/>
        <v>0</v>
      </c>
      <c r="P114" s="5">
        <f>April!$AA117</f>
        <v>0</v>
      </c>
      <c r="Q114" s="5">
        <f>May!$AA115</f>
        <v>0</v>
      </c>
      <c r="R114" s="5">
        <f>June!$AA120</f>
        <v>0</v>
      </c>
      <c r="S114" s="5">
        <f t="shared" si="72"/>
        <v>0</v>
      </c>
      <c r="T114" s="32">
        <f t="shared" si="73"/>
        <v>0</v>
      </c>
    </row>
    <row r="115" spans="1:20" x14ac:dyDescent="0.25">
      <c r="A115" s="14" t="s">
        <v>154</v>
      </c>
      <c r="B115" s="15" t="s">
        <v>154</v>
      </c>
      <c r="D115" s="26">
        <f>July!$AA117</f>
        <v>0</v>
      </c>
      <c r="E115" s="26">
        <f>August!$AA111</f>
        <v>0</v>
      </c>
      <c r="F115" s="26">
        <f>September!$AA121</f>
        <v>0</v>
      </c>
      <c r="G115" s="26">
        <f t="shared" si="69"/>
        <v>0</v>
      </c>
      <c r="H115" s="8">
        <f>October!$AA117</f>
        <v>0</v>
      </c>
      <c r="I115" s="8">
        <f>November!$AA118</f>
        <v>0</v>
      </c>
      <c r="J115" s="8">
        <f>December!$AA114</f>
        <v>0</v>
      </c>
      <c r="K115" s="8">
        <f t="shared" si="70"/>
        <v>0</v>
      </c>
      <c r="L115" s="29">
        <f>January!$AA112</f>
        <v>0</v>
      </c>
      <c r="M115" s="29">
        <f>February!$AA115</f>
        <v>0</v>
      </c>
      <c r="N115" s="29">
        <f>March!$AA116</f>
        <v>0</v>
      </c>
      <c r="O115" s="29">
        <f t="shared" si="71"/>
        <v>0</v>
      </c>
      <c r="P115" s="5">
        <f>April!$AA118</f>
        <v>0</v>
      </c>
      <c r="Q115" s="5">
        <f>May!$AA116</f>
        <v>0</v>
      </c>
      <c r="R115" s="5">
        <f>June!$AA121</f>
        <v>0</v>
      </c>
      <c r="S115" s="5">
        <f t="shared" si="72"/>
        <v>0</v>
      </c>
      <c r="T115" s="32">
        <f t="shared" si="73"/>
        <v>0</v>
      </c>
    </row>
    <row r="116" spans="1:20" x14ac:dyDescent="0.25">
      <c r="A116" s="14" t="s">
        <v>155</v>
      </c>
      <c r="B116" s="15" t="s">
        <v>155</v>
      </c>
      <c r="D116" s="26">
        <f>July!$AA118</f>
        <v>0</v>
      </c>
      <c r="E116" s="26">
        <f>August!$AA112</f>
        <v>0</v>
      </c>
      <c r="F116" s="26">
        <f>September!$AA122</f>
        <v>0</v>
      </c>
      <c r="G116" s="26">
        <f t="shared" si="69"/>
        <v>0</v>
      </c>
      <c r="H116" s="8">
        <f>October!$AA118</f>
        <v>0</v>
      </c>
      <c r="I116" s="8">
        <f>November!$AA119</f>
        <v>0</v>
      </c>
      <c r="J116" s="8">
        <f>December!$AA115</f>
        <v>0</v>
      </c>
      <c r="K116" s="8">
        <f t="shared" si="70"/>
        <v>0</v>
      </c>
      <c r="L116" s="29">
        <f>January!$AA113</f>
        <v>0</v>
      </c>
      <c r="M116" s="29">
        <f>February!$AA116</f>
        <v>0</v>
      </c>
      <c r="N116" s="29">
        <f>March!$AA117</f>
        <v>0</v>
      </c>
      <c r="O116" s="29">
        <f t="shared" si="71"/>
        <v>0</v>
      </c>
      <c r="P116" s="5">
        <f>April!$AA119</f>
        <v>0</v>
      </c>
      <c r="Q116" s="5">
        <f>May!$AA117</f>
        <v>0</v>
      </c>
      <c r="R116" s="5">
        <f>June!$AA122</f>
        <v>0</v>
      </c>
      <c r="S116" s="5">
        <f t="shared" si="72"/>
        <v>0</v>
      </c>
      <c r="T116" s="32">
        <f t="shared" si="73"/>
        <v>0</v>
      </c>
    </row>
    <row r="117" spans="1:20" s="58" customFormat="1" x14ac:dyDescent="0.25">
      <c r="A117" s="56"/>
      <c r="B117" s="56"/>
      <c r="D117" s="58">
        <f>SUM(D105:D116)</f>
        <v>0</v>
      </c>
      <c r="E117" s="58">
        <f t="shared" ref="E117:R117" si="74">SUM(E105:E116)</f>
        <v>0</v>
      </c>
      <c r="F117" s="58">
        <f t="shared" si="74"/>
        <v>0</v>
      </c>
      <c r="G117" s="58">
        <f>SUM(D117:F117)</f>
        <v>0</v>
      </c>
      <c r="H117" s="58">
        <f t="shared" si="74"/>
        <v>0</v>
      </c>
      <c r="I117" s="58">
        <f t="shared" si="74"/>
        <v>0</v>
      </c>
      <c r="J117" s="58">
        <f t="shared" si="74"/>
        <v>0</v>
      </c>
      <c r="K117" s="58">
        <f t="shared" si="70"/>
        <v>0</v>
      </c>
      <c r="L117" s="58">
        <f t="shared" si="74"/>
        <v>0</v>
      </c>
      <c r="M117" s="58">
        <f t="shared" si="74"/>
        <v>0</v>
      </c>
      <c r="N117" s="58">
        <f t="shared" si="74"/>
        <v>0</v>
      </c>
      <c r="O117" s="59">
        <f t="shared" si="71"/>
        <v>0</v>
      </c>
      <c r="P117" s="58">
        <f t="shared" si="74"/>
        <v>0</v>
      </c>
      <c r="Q117" s="58">
        <f t="shared" si="74"/>
        <v>0</v>
      </c>
      <c r="R117" s="58">
        <f t="shared" si="74"/>
        <v>0</v>
      </c>
      <c r="S117" s="58">
        <f t="shared" si="72"/>
        <v>0</v>
      </c>
      <c r="T117" s="58">
        <f t="shared" si="73"/>
        <v>0</v>
      </c>
    </row>
    <row r="118" spans="1:20" x14ac:dyDescent="0.25">
      <c r="A118" s="17" t="s">
        <v>156</v>
      </c>
      <c r="B118" s="17"/>
      <c r="Q118" s="20"/>
    </row>
    <row r="119" spans="1:20" x14ac:dyDescent="0.25">
      <c r="A119" s="3" t="s">
        <v>120</v>
      </c>
      <c r="B119" s="3" t="s">
        <v>120</v>
      </c>
      <c r="D119" s="26">
        <f>July!$V199</f>
        <v>0</v>
      </c>
      <c r="E119" s="26">
        <f>August!$V203</f>
        <v>0</v>
      </c>
      <c r="F119" s="26">
        <f>September!$V203</f>
        <v>0</v>
      </c>
      <c r="G119" s="26">
        <f>SUM(D119:F119)</f>
        <v>0</v>
      </c>
      <c r="H119" s="8">
        <f>October!$V203</f>
        <v>0</v>
      </c>
      <c r="I119" s="8">
        <f>November!$V203</f>
        <v>0</v>
      </c>
      <c r="J119" s="8">
        <f>December!$V203</f>
        <v>0</v>
      </c>
      <c r="K119" s="8">
        <f>SUM(H119:J119)</f>
        <v>0</v>
      </c>
      <c r="L119" s="29">
        <f>January!$V203</f>
        <v>0</v>
      </c>
      <c r="M119" s="29">
        <f>February!$V203</f>
        <v>0</v>
      </c>
      <c r="N119" s="29">
        <f>March!$V203</f>
        <v>0</v>
      </c>
      <c r="O119" s="29">
        <f>SUM(L119:N119)</f>
        <v>0</v>
      </c>
      <c r="P119" s="5">
        <f>April!$V203</f>
        <v>0</v>
      </c>
      <c r="Q119" s="5">
        <f>May!$V203</f>
        <v>0</v>
      </c>
      <c r="R119" s="5">
        <f>June!$V203</f>
        <v>0</v>
      </c>
      <c r="S119" s="5">
        <f>SUM(P119:R119)</f>
        <v>0</v>
      </c>
      <c r="T119" s="32">
        <f t="shared" ref="T119:T122" si="75">SUM(G119,K119,O119,S119)</f>
        <v>0</v>
      </c>
    </row>
    <row r="120" spans="1:20" x14ac:dyDescent="0.25">
      <c r="A120" s="3" t="s">
        <v>121</v>
      </c>
      <c r="B120" s="3" t="s">
        <v>121</v>
      </c>
      <c r="D120" s="26">
        <f>July!$V200</f>
        <v>0</v>
      </c>
      <c r="E120" s="26">
        <f>August!$V204</f>
        <v>0</v>
      </c>
      <c r="F120" s="26">
        <f>September!$V204</f>
        <v>0</v>
      </c>
      <c r="G120" s="26">
        <f>SUM(D120:F120)</f>
        <v>0</v>
      </c>
      <c r="H120" s="8">
        <f>October!$V204</f>
        <v>0</v>
      </c>
      <c r="I120" s="8">
        <f>November!$V204</f>
        <v>0</v>
      </c>
      <c r="J120" s="8">
        <f>December!$V204</f>
        <v>0</v>
      </c>
      <c r="K120" s="8">
        <f>SUM(H120:J120)</f>
        <v>0</v>
      </c>
      <c r="L120" s="29">
        <f>January!$V204</f>
        <v>0</v>
      </c>
      <c r="M120" s="29">
        <f>February!$V204</f>
        <v>0</v>
      </c>
      <c r="N120" s="29">
        <f>March!$V204</f>
        <v>0</v>
      </c>
      <c r="O120" s="29">
        <f>SUM(L120:N120)</f>
        <v>0</v>
      </c>
      <c r="P120" s="5">
        <f>April!$V204</f>
        <v>0</v>
      </c>
      <c r="Q120" s="5">
        <f>May!$V204</f>
        <v>0</v>
      </c>
      <c r="R120" s="5">
        <f>June!$V204</f>
        <v>0</v>
      </c>
      <c r="S120" s="5">
        <f>SUM(P120:R120)</f>
        <v>0</v>
      </c>
      <c r="T120" s="32">
        <f t="shared" si="75"/>
        <v>0</v>
      </c>
    </row>
    <row r="121" spans="1:20" x14ac:dyDescent="0.25">
      <c r="A121" s="3" t="s">
        <v>122</v>
      </c>
      <c r="B121" s="3" t="s">
        <v>122</v>
      </c>
      <c r="D121" s="26">
        <f>July!$V201</f>
        <v>0</v>
      </c>
      <c r="E121" s="26">
        <f>August!$V205</f>
        <v>0</v>
      </c>
      <c r="F121" s="26">
        <f>September!$V205</f>
        <v>0</v>
      </c>
      <c r="G121" s="26">
        <f>SUM(D121:F121)</f>
        <v>0</v>
      </c>
      <c r="H121" s="8">
        <f>October!$V205</f>
        <v>0</v>
      </c>
      <c r="I121" s="8">
        <f>November!$V205</f>
        <v>0</v>
      </c>
      <c r="J121" s="8">
        <f>December!$V205</f>
        <v>0</v>
      </c>
      <c r="K121" s="8">
        <f>SUM(H121:J121)</f>
        <v>0</v>
      </c>
      <c r="L121" s="29">
        <f>January!$V205</f>
        <v>0</v>
      </c>
      <c r="M121" s="29">
        <f>February!$V205</f>
        <v>0</v>
      </c>
      <c r="N121" s="29">
        <f>March!$V205</f>
        <v>0</v>
      </c>
      <c r="O121" s="29">
        <f>SUM(L121:N121)</f>
        <v>0</v>
      </c>
      <c r="P121" s="5">
        <f>April!$V205</f>
        <v>0</v>
      </c>
      <c r="Q121" s="5">
        <f>May!$V205</f>
        <v>0</v>
      </c>
      <c r="R121" s="5">
        <f>June!$V205</f>
        <v>0</v>
      </c>
      <c r="S121" s="5">
        <f>SUM(P121:R121)</f>
        <v>0</v>
      </c>
      <c r="T121" s="32">
        <f t="shared" si="75"/>
        <v>0</v>
      </c>
    </row>
    <row r="122" spans="1:20" s="58" customFormat="1" x14ac:dyDescent="0.25">
      <c r="A122" s="64"/>
      <c r="B122" s="64"/>
      <c r="D122" s="58">
        <f>SUM(D119:D121)</f>
        <v>0</v>
      </c>
      <c r="E122" s="58">
        <f t="shared" ref="E122:R122" si="76">SUM(E119:E121)</f>
        <v>0</v>
      </c>
      <c r="F122" s="58">
        <f t="shared" si="76"/>
        <v>0</v>
      </c>
      <c r="G122" s="58">
        <f>SUM(D122:F122)</f>
        <v>0</v>
      </c>
      <c r="H122" s="58">
        <f t="shared" si="76"/>
        <v>0</v>
      </c>
      <c r="I122" s="58">
        <f t="shared" si="76"/>
        <v>0</v>
      </c>
      <c r="J122" s="58">
        <f t="shared" si="76"/>
        <v>0</v>
      </c>
      <c r="K122" s="58">
        <f t="shared" ref="K122" si="77">SUM(H122:J122)</f>
        <v>0</v>
      </c>
      <c r="L122" s="58">
        <f t="shared" si="76"/>
        <v>0</v>
      </c>
      <c r="M122" s="58">
        <f t="shared" si="76"/>
        <v>0</v>
      </c>
      <c r="N122" s="58">
        <f t="shared" si="76"/>
        <v>0</v>
      </c>
      <c r="O122" s="59">
        <f t="shared" ref="O122" si="78">SUM(L122:N122)</f>
        <v>0</v>
      </c>
      <c r="P122" s="58">
        <f t="shared" si="76"/>
        <v>0</v>
      </c>
      <c r="Q122" s="58">
        <f t="shared" si="76"/>
        <v>0</v>
      </c>
      <c r="R122" s="58">
        <f t="shared" si="76"/>
        <v>0</v>
      </c>
      <c r="S122" s="58">
        <f t="shared" ref="S122" si="79">SUM(P122:R122)</f>
        <v>0</v>
      </c>
      <c r="T122" s="58">
        <f t="shared" si="75"/>
        <v>0</v>
      </c>
    </row>
    <row r="123" spans="1:20" x14ac:dyDescent="0.25">
      <c r="A123" s="17" t="s">
        <v>157</v>
      </c>
      <c r="B123" s="17"/>
      <c r="Q123" s="21"/>
    </row>
    <row r="124" spans="1:20" x14ac:dyDescent="0.25">
      <c r="A124" s="3" t="s">
        <v>120</v>
      </c>
      <c r="B124" s="3" t="s">
        <v>120</v>
      </c>
      <c r="D124" s="26">
        <f>July!$W199</f>
        <v>0</v>
      </c>
      <c r="E124" s="26">
        <f>August!$W203</f>
        <v>0</v>
      </c>
      <c r="F124" s="26">
        <f>September!$W203</f>
        <v>0</v>
      </c>
      <c r="G124" s="26">
        <f>SUM(D124:F124)</f>
        <v>0</v>
      </c>
      <c r="H124" s="8">
        <f>October!$W203</f>
        <v>0</v>
      </c>
      <c r="I124" s="8">
        <f>November!$W203</f>
        <v>0</v>
      </c>
      <c r="J124" s="8">
        <f>December!$W203</f>
        <v>0</v>
      </c>
      <c r="K124" s="8">
        <f>SUM(H124:J124)</f>
        <v>0</v>
      </c>
      <c r="L124" s="29">
        <f>January!$W203</f>
        <v>0</v>
      </c>
      <c r="M124" s="29">
        <f>February!$W203</f>
        <v>0</v>
      </c>
      <c r="N124" s="29">
        <f>March!$W203</f>
        <v>0</v>
      </c>
      <c r="O124" s="29">
        <f>SUM(L124:N124)</f>
        <v>0</v>
      </c>
      <c r="P124" s="5">
        <f>April!$W203</f>
        <v>0</v>
      </c>
      <c r="Q124" s="49">
        <f>May!$W203</f>
        <v>0</v>
      </c>
      <c r="R124" s="5">
        <f>June!$W203</f>
        <v>0</v>
      </c>
      <c r="S124" s="5">
        <f>SUM(P124:R124)</f>
        <v>0</v>
      </c>
      <c r="T124" s="32">
        <f t="shared" ref="T124:T127" si="80">SUM(G124,K124,O124,S124)</f>
        <v>0</v>
      </c>
    </row>
    <row r="125" spans="1:20" x14ac:dyDescent="0.25">
      <c r="A125" s="3" t="s">
        <v>121</v>
      </c>
      <c r="B125" s="3" t="s">
        <v>121</v>
      </c>
      <c r="D125" s="26">
        <f>July!$W200</f>
        <v>0</v>
      </c>
      <c r="E125" s="26">
        <f>August!$W204</f>
        <v>0</v>
      </c>
      <c r="F125" s="26">
        <f>September!$W204</f>
        <v>0</v>
      </c>
      <c r="G125" s="26">
        <f>SUM(D125:F125)</f>
        <v>0</v>
      </c>
      <c r="H125" s="8">
        <f>October!$W204</f>
        <v>0</v>
      </c>
      <c r="I125" s="8">
        <f>November!$W204</f>
        <v>0</v>
      </c>
      <c r="J125" s="8">
        <f>December!$W204</f>
        <v>0</v>
      </c>
      <c r="K125" s="8">
        <f>SUM(H125:J125)</f>
        <v>0</v>
      </c>
      <c r="L125" s="29">
        <f>January!$W204</f>
        <v>0</v>
      </c>
      <c r="M125" s="29">
        <f>February!$W204</f>
        <v>0</v>
      </c>
      <c r="N125" s="29">
        <f>March!$W204</f>
        <v>0</v>
      </c>
      <c r="O125" s="29">
        <f>SUM(L125:N125)</f>
        <v>0</v>
      </c>
      <c r="P125" s="5">
        <f>April!$W204</f>
        <v>0</v>
      </c>
      <c r="Q125" s="49">
        <f>May!$W204</f>
        <v>0</v>
      </c>
      <c r="R125" s="5">
        <f>June!$W204</f>
        <v>0</v>
      </c>
      <c r="S125" s="5">
        <f>SUM(P125:R125)</f>
        <v>0</v>
      </c>
      <c r="T125" s="32">
        <f t="shared" si="80"/>
        <v>0</v>
      </c>
    </row>
    <row r="126" spans="1:20" x14ac:dyDescent="0.25">
      <c r="A126" s="3" t="s">
        <v>122</v>
      </c>
      <c r="B126" s="3" t="s">
        <v>122</v>
      </c>
      <c r="D126" s="26">
        <f>July!$W201</f>
        <v>0</v>
      </c>
      <c r="E126" s="26">
        <f>August!$W205</f>
        <v>0</v>
      </c>
      <c r="F126" s="26">
        <f>September!$W205</f>
        <v>0</v>
      </c>
      <c r="G126" s="26">
        <f>SUM(D126:F126)</f>
        <v>0</v>
      </c>
      <c r="H126" s="8">
        <f>October!$W205</f>
        <v>0</v>
      </c>
      <c r="I126" s="8">
        <f>November!$W205</f>
        <v>0</v>
      </c>
      <c r="J126" s="8">
        <f>December!$W205</f>
        <v>0</v>
      </c>
      <c r="K126" s="8">
        <f>SUM(H126:J126)</f>
        <v>0</v>
      </c>
      <c r="L126" s="29">
        <f>January!$W205</f>
        <v>0</v>
      </c>
      <c r="M126" s="29">
        <f>February!$W205</f>
        <v>0</v>
      </c>
      <c r="N126" s="29">
        <f>March!$W205</f>
        <v>0</v>
      </c>
      <c r="O126" s="29">
        <f>SUM(L126:N126)</f>
        <v>0</v>
      </c>
      <c r="P126" s="5">
        <f>April!$W205</f>
        <v>0</v>
      </c>
      <c r="Q126" s="49">
        <f>May!$W205</f>
        <v>0</v>
      </c>
      <c r="R126" s="5">
        <f>June!$W205</f>
        <v>0</v>
      </c>
      <c r="S126" s="5">
        <f>SUM(P126:R126)</f>
        <v>0</v>
      </c>
      <c r="T126" s="32">
        <f t="shared" si="80"/>
        <v>0</v>
      </c>
    </row>
    <row r="127" spans="1:20" x14ac:dyDescent="0.25">
      <c r="A127" s="64"/>
      <c r="B127" s="64"/>
      <c r="C127" s="58"/>
      <c r="D127" s="58">
        <f>SUM(D124:D126)</f>
        <v>0</v>
      </c>
      <c r="E127" s="58">
        <f t="shared" ref="E127:R127" si="81">SUM(E124:E126)</f>
        <v>0</v>
      </c>
      <c r="F127" s="58">
        <f t="shared" si="81"/>
        <v>0</v>
      </c>
      <c r="G127" s="58">
        <f>SUM(D127:F127)</f>
        <v>0</v>
      </c>
      <c r="H127" s="58">
        <f t="shared" si="81"/>
        <v>0</v>
      </c>
      <c r="I127" s="58">
        <f t="shared" si="81"/>
        <v>0</v>
      </c>
      <c r="J127" s="58">
        <f t="shared" si="81"/>
        <v>0</v>
      </c>
      <c r="K127" s="58">
        <f t="shared" ref="K127" si="82">SUM(H127:J127)</f>
        <v>0</v>
      </c>
      <c r="L127" s="58">
        <f t="shared" si="81"/>
        <v>0</v>
      </c>
      <c r="M127" s="58">
        <f t="shared" si="81"/>
        <v>0</v>
      </c>
      <c r="N127" s="58">
        <f t="shared" si="81"/>
        <v>0</v>
      </c>
      <c r="O127" s="59">
        <f t="shared" ref="O127" si="83">SUM(L127:N127)</f>
        <v>0</v>
      </c>
      <c r="P127" s="58">
        <f t="shared" si="81"/>
        <v>0</v>
      </c>
      <c r="Q127" s="58">
        <f t="shared" si="81"/>
        <v>0</v>
      </c>
      <c r="R127" s="58">
        <f t="shared" si="81"/>
        <v>0</v>
      </c>
      <c r="S127" s="58">
        <f t="shared" ref="S127" si="84">SUM(P127:R127)</f>
        <v>0</v>
      </c>
      <c r="T127" s="58">
        <f t="shared" si="80"/>
        <v>0</v>
      </c>
    </row>
    <row r="128" spans="1:20" x14ac:dyDescent="0.25">
      <c r="A128" s="17" t="s">
        <v>158</v>
      </c>
      <c r="B128" s="17"/>
    </row>
    <row r="129" spans="1:20" x14ac:dyDescent="0.25">
      <c r="A129" s="3" t="s">
        <v>120</v>
      </c>
      <c r="B129" s="3" t="s">
        <v>120</v>
      </c>
      <c r="D129" s="26">
        <f>July!$X199</f>
        <v>0</v>
      </c>
      <c r="E129" s="26">
        <f>August!$X203</f>
        <v>0</v>
      </c>
      <c r="F129" s="26">
        <f>September!$X203</f>
        <v>0</v>
      </c>
      <c r="G129" s="26">
        <f>SUM(D129:F129)</f>
        <v>0</v>
      </c>
      <c r="H129" s="8">
        <f>October!$X203</f>
        <v>0</v>
      </c>
      <c r="I129" s="8">
        <f>November!$X203</f>
        <v>0</v>
      </c>
      <c r="J129" s="8">
        <f>December!$X203</f>
        <v>0</v>
      </c>
      <c r="K129" s="8">
        <f>SUM(H129:J129)</f>
        <v>0</v>
      </c>
      <c r="L129" s="29">
        <f>January!$X203</f>
        <v>0</v>
      </c>
      <c r="M129" s="29">
        <f>February!$X203</f>
        <v>0</v>
      </c>
      <c r="N129" s="29">
        <f>March!$X203</f>
        <v>0</v>
      </c>
      <c r="O129" s="29">
        <f>SUM(L129:N129)</f>
        <v>0</v>
      </c>
      <c r="P129" s="5">
        <f>April!$X203</f>
        <v>0</v>
      </c>
      <c r="Q129" s="49">
        <f>May!$X203</f>
        <v>0</v>
      </c>
      <c r="R129" s="5">
        <f>June!$X203</f>
        <v>0</v>
      </c>
      <c r="S129" s="5">
        <f>SUM(P129:R129)</f>
        <v>0</v>
      </c>
      <c r="T129" s="32">
        <f t="shared" ref="T129:T131" si="85">SUM(G129,K129,O129,S129)</f>
        <v>0</v>
      </c>
    </row>
    <row r="130" spans="1:20" x14ac:dyDescent="0.25">
      <c r="A130" s="3" t="s">
        <v>121</v>
      </c>
      <c r="B130" s="3" t="s">
        <v>121</v>
      </c>
      <c r="D130" s="26">
        <f>July!$X200</f>
        <v>0</v>
      </c>
      <c r="E130" s="26">
        <f>August!$X204</f>
        <v>0</v>
      </c>
      <c r="F130" s="26">
        <f>September!$X204</f>
        <v>0</v>
      </c>
      <c r="G130" s="26">
        <f>SUM(D130:F130)</f>
        <v>0</v>
      </c>
      <c r="H130" s="8">
        <f>October!$X204</f>
        <v>0</v>
      </c>
      <c r="I130" s="8">
        <f>November!$X204</f>
        <v>0</v>
      </c>
      <c r="J130" s="8">
        <f>December!$X204</f>
        <v>0</v>
      </c>
      <c r="K130" s="8">
        <f>SUM(H130:J130)</f>
        <v>0</v>
      </c>
      <c r="L130" s="29">
        <f>January!$X204</f>
        <v>0</v>
      </c>
      <c r="M130" s="29">
        <f>February!$X204</f>
        <v>0</v>
      </c>
      <c r="N130" s="29">
        <f>March!$X204</f>
        <v>0</v>
      </c>
      <c r="O130" s="29">
        <f>SUM(L130:N130)</f>
        <v>0</v>
      </c>
      <c r="P130" s="5">
        <f>April!$X204</f>
        <v>0</v>
      </c>
      <c r="Q130" s="49">
        <f>May!$X204</f>
        <v>0</v>
      </c>
      <c r="R130" s="5">
        <f>June!$X204</f>
        <v>0</v>
      </c>
      <c r="S130" s="5">
        <f>SUM(P130:R130)</f>
        <v>0</v>
      </c>
      <c r="T130" s="32">
        <f t="shared" si="85"/>
        <v>0</v>
      </c>
    </row>
    <row r="131" spans="1:20" x14ac:dyDescent="0.25">
      <c r="A131" s="3" t="s">
        <v>122</v>
      </c>
      <c r="B131" s="3" t="s">
        <v>122</v>
      </c>
      <c r="D131" s="26">
        <f>July!$X201</f>
        <v>0</v>
      </c>
      <c r="E131" s="26">
        <f>August!$X205</f>
        <v>0</v>
      </c>
      <c r="F131" s="26">
        <f>September!$X205</f>
        <v>0</v>
      </c>
      <c r="G131" s="26">
        <f>SUM(D131:F131)</f>
        <v>0</v>
      </c>
      <c r="H131" s="8">
        <f>October!$X205</f>
        <v>0</v>
      </c>
      <c r="I131" s="8">
        <f>November!$X205</f>
        <v>0</v>
      </c>
      <c r="J131" s="8">
        <f>December!$X205</f>
        <v>0</v>
      </c>
      <c r="K131" s="8">
        <f>SUM(H131:J131)</f>
        <v>0</v>
      </c>
      <c r="L131" s="29">
        <f>January!$X205</f>
        <v>0</v>
      </c>
      <c r="M131" s="29">
        <f>February!$X205</f>
        <v>0</v>
      </c>
      <c r="N131" s="29">
        <f>March!$X205</f>
        <v>0</v>
      </c>
      <c r="O131" s="29">
        <f>SUM(L131:N131)</f>
        <v>0</v>
      </c>
      <c r="P131" s="5">
        <f>April!$X205</f>
        <v>0</v>
      </c>
      <c r="Q131" s="49">
        <f>May!$X205</f>
        <v>0</v>
      </c>
      <c r="R131" s="5">
        <f>June!$X205</f>
        <v>0</v>
      </c>
      <c r="S131" s="5">
        <f>SUM(P131:R131)</f>
        <v>0</v>
      </c>
      <c r="T131" s="32">
        <f t="shared" si="85"/>
        <v>0</v>
      </c>
    </row>
    <row r="132" spans="1:20" x14ac:dyDescent="0.25">
      <c r="A132" s="11"/>
      <c r="B132" s="11"/>
    </row>
    <row r="133" spans="1:20" x14ac:dyDescent="0.25">
      <c r="A133" s="17" t="s">
        <v>159</v>
      </c>
      <c r="B133" s="17"/>
    </row>
    <row r="134" spans="1:20" x14ac:dyDescent="0.25">
      <c r="A134" s="3" t="s">
        <v>120</v>
      </c>
      <c r="B134" s="3" t="s">
        <v>120</v>
      </c>
      <c r="D134" s="26">
        <f>July!$Y199</f>
        <v>0</v>
      </c>
      <c r="E134" s="26">
        <f>August!$Y203</f>
        <v>0</v>
      </c>
      <c r="F134" s="26">
        <f>September!$Y203</f>
        <v>0</v>
      </c>
      <c r="G134" s="26">
        <f>SUM(D134:F134)</f>
        <v>0</v>
      </c>
      <c r="H134" s="8">
        <f>October!$Y203</f>
        <v>0</v>
      </c>
      <c r="I134" s="8">
        <f>November!$Y203</f>
        <v>0</v>
      </c>
      <c r="J134" s="8">
        <f>December!$Y203</f>
        <v>0</v>
      </c>
      <c r="K134" s="8">
        <f>SUM(H134:J134)</f>
        <v>0</v>
      </c>
      <c r="L134" s="29">
        <f>January!$Y203</f>
        <v>0</v>
      </c>
      <c r="M134" s="29">
        <f>February!$Y203</f>
        <v>0</v>
      </c>
      <c r="N134" s="29">
        <f>March!$Y203</f>
        <v>0</v>
      </c>
      <c r="O134" s="29">
        <f>SUM(L134:N134)</f>
        <v>0</v>
      </c>
      <c r="P134" s="5">
        <f>April!$Y203</f>
        <v>0</v>
      </c>
      <c r="Q134" s="49">
        <f>May!$Y203</f>
        <v>0</v>
      </c>
      <c r="R134" s="5">
        <f>June!$Y203</f>
        <v>0</v>
      </c>
      <c r="S134" s="5">
        <f>SUM(P134:R134)</f>
        <v>0</v>
      </c>
      <c r="T134" s="32">
        <f t="shared" ref="T134:T136" si="86">SUM(G134,K134,O134,S134)</f>
        <v>0</v>
      </c>
    </row>
    <row r="135" spans="1:20" x14ac:dyDescent="0.25">
      <c r="A135" s="3" t="s">
        <v>121</v>
      </c>
      <c r="B135" s="3" t="s">
        <v>121</v>
      </c>
      <c r="D135" s="26">
        <f>July!$Y200</f>
        <v>0</v>
      </c>
      <c r="E135" s="26">
        <f>August!$Y204</f>
        <v>0</v>
      </c>
      <c r="F135" s="26">
        <f>September!$Y204</f>
        <v>0</v>
      </c>
      <c r="G135" s="26">
        <f>SUM(D135:F135)</f>
        <v>0</v>
      </c>
      <c r="H135" s="8">
        <f>October!$Y204</f>
        <v>0</v>
      </c>
      <c r="I135" s="8">
        <f>November!$Y204</f>
        <v>0</v>
      </c>
      <c r="J135" s="8">
        <f>December!$Y204</f>
        <v>0</v>
      </c>
      <c r="K135" s="8">
        <f>SUM(H135:J135)</f>
        <v>0</v>
      </c>
      <c r="L135" s="29">
        <f>January!$Y204</f>
        <v>0</v>
      </c>
      <c r="M135" s="29">
        <f>February!$Y204</f>
        <v>0</v>
      </c>
      <c r="N135" s="29">
        <f>March!$Y204</f>
        <v>0</v>
      </c>
      <c r="O135" s="29">
        <f>SUM(L135:N135)</f>
        <v>0</v>
      </c>
      <c r="P135" s="5">
        <f>April!$Y204</f>
        <v>0</v>
      </c>
      <c r="Q135" s="49">
        <f>May!$Y204</f>
        <v>0</v>
      </c>
      <c r="R135" s="5">
        <f>June!$Y204</f>
        <v>0</v>
      </c>
      <c r="S135" s="5">
        <f>SUM(P135:R135)</f>
        <v>0</v>
      </c>
      <c r="T135" s="32">
        <f t="shared" si="86"/>
        <v>0</v>
      </c>
    </row>
    <row r="136" spans="1:20" x14ac:dyDescent="0.25">
      <c r="A136" s="3" t="s">
        <v>122</v>
      </c>
      <c r="B136" s="3" t="s">
        <v>122</v>
      </c>
      <c r="D136" s="26">
        <f>July!$Y201</f>
        <v>0</v>
      </c>
      <c r="E136" s="26">
        <f>August!$Y205</f>
        <v>0</v>
      </c>
      <c r="F136" s="26">
        <f>September!$Y205</f>
        <v>0</v>
      </c>
      <c r="G136" s="26">
        <f>SUM(D136:F136)</f>
        <v>0</v>
      </c>
      <c r="H136" s="8">
        <f>October!$Y205</f>
        <v>0</v>
      </c>
      <c r="I136" s="8">
        <f>November!$Y205</f>
        <v>0</v>
      </c>
      <c r="J136" s="8">
        <f>December!$Y205</f>
        <v>0</v>
      </c>
      <c r="K136" s="8">
        <f>SUM(H136:J136)</f>
        <v>0</v>
      </c>
      <c r="L136" s="29">
        <f>January!$Y205</f>
        <v>0</v>
      </c>
      <c r="M136" s="29">
        <f>February!$Y205</f>
        <v>0</v>
      </c>
      <c r="N136" s="29">
        <f>March!$Y205</f>
        <v>0</v>
      </c>
      <c r="O136" s="29">
        <f>SUM(L136:N136)</f>
        <v>0</v>
      </c>
      <c r="P136" s="5">
        <f>April!$Y205</f>
        <v>0</v>
      </c>
      <c r="Q136" s="49">
        <f>May!$Y205</f>
        <v>0</v>
      </c>
      <c r="R136" s="5">
        <f>June!$Y205</f>
        <v>0</v>
      </c>
      <c r="S136" s="5">
        <f>SUM(P136:R136)</f>
        <v>0</v>
      </c>
      <c r="T136" s="32">
        <f t="shared" si="86"/>
        <v>0</v>
      </c>
    </row>
    <row r="138" spans="1:20" x14ac:dyDescent="0.25">
      <c r="A138" s="17" t="s">
        <v>160</v>
      </c>
      <c r="B138" s="17"/>
    </row>
    <row r="139" spans="1:20" x14ac:dyDescent="0.25">
      <c r="A139" s="3" t="s">
        <v>161</v>
      </c>
      <c r="B139" s="3" t="s">
        <v>161</v>
      </c>
      <c r="D139" s="26">
        <f>July!$Z199</f>
        <v>0</v>
      </c>
      <c r="E139" s="26">
        <f>August!$Z203</f>
        <v>0</v>
      </c>
      <c r="F139" s="26">
        <f>September!$Z203</f>
        <v>0</v>
      </c>
      <c r="G139" s="26">
        <f>SUM(D139:F139)</f>
        <v>0</v>
      </c>
      <c r="H139" s="8">
        <f>October!$Z203</f>
        <v>0</v>
      </c>
      <c r="I139" s="8">
        <f>November!$Z203</f>
        <v>0</v>
      </c>
      <c r="J139" s="8">
        <f>December!$Z203</f>
        <v>0</v>
      </c>
      <c r="K139" s="8">
        <f>SUM(H139:J139)</f>
        <v>0</v>
      </c>
      <c r="L139" s="29">
        <f>January!$Z203</f>
        <v>0</v>
      </c>
      <c r="M139" s="29">
        <f>February!$Z203</f>
        <v>0</v>
      </c>
      <c r="N139" s="29">
        <f>March!$Z203</f>
        <v>0</v>
      </c>
      <c r="O139" s="29">
        <f>SUM(L139:N139)</f>
        <v>0</v>
      </c>
      <c r="P139" s="5">
        <f>April!$Z203</f>
        <v>0</v>
      </c>
      <c r="Q139" s="5">
        <f>May!$Z203</f>
        <v>0</v>
      </c>
      <c r="R139" s="5">
        <f>June!$Z203</f>
        <v>0</v>
      </c>
      <c r="S139" s="5">
        <f>SUM(P139:R139)</f>
        <v>0</v>
      </c>
      <c r="T139" s="32">
        <f t="shared" ref="T139:T142" si="87">SUM(G139,K139,O139,S139)</f>
        <v>0</v>
      </c>
    </row>
    <row r="140" spans="1:20" x14ac:dyDescent="0.25">
      <c r="A140" s="3" t="s">
        <v>162</v>
      </c>
      <c r="B140" s="3" t="s">
        <v>162</v>
      </c>
      <c r="D140" s="26">
        <f>July!$Z200</f>
        <v>0</v>
      </c>
      <c r="E140" s="26">
        <f>August!$Z204</f>
        <v>0</v>
      </c>
      <c r="F140" s="26">
        <f>September!$Z204</f>
        <v>0</v>
      </c>
      <c r="G140" s="26">
        <f>SUM(D140:F140)</f>
        <v>0</v>
      </c>
      <c r="H140" s="8">
        <f>October!$Z204</f>
        <v>0</v>
      </c>
      <c r="I140" s="8">
        <f>November!$Z204</f>
        <v>0</v>
      </c>
      <c r="J140" s="8">
        <f>December!$Z204</f>
        <v>0</v>
      </c>
      <c r="K140" s="8">
        <f>SUM(H140:J140)</f>
        <v>0</v>
      </c>
      <c r="L140" s="29">
        <f>January!$Z204</f>
        <v>0</v>
      </c>
      <c r="M140" s="29">
        <f>February!$Z204</f>
        <v>0</v>
      </c>
      <c r="N140" s="29">
        <f>March!$Z204</f>
        <v>0</v>
      </c>
      <c r="O140" s="29">
        <f>SUM(L140:N140)</f>
        <v>0</v>
      </c>
      <c r="P140" s="5">
        <f>April!$Z204</f>
        <v>0</v>
      </c>
      <c r="Q140" s="5">
        <f>May!$Z204</f>
        <v>0</v>
      </c>
      <c r="R140" s="5">
        <f>June!$Z204</f>
        <v>0</v>
      </c>
      <c r="S140" s="5">
        <f>SUM(P140:R140)</f>
        <v>0</v>
      </c>
      <c r="T140" s="32">
        <f t="shared" si="87"/>
        <v>0</v>
      </c>
    </row>
    <row r="141" spans="1:20" x14ac:dyDescent="0.25">
      <c r="A141" s="3" t="s">
        <v>163</v>
      </c>
      <c r="B141" s="3" t="s">
        <v>163</v>
      </c>
      <c r="D141" s="26">
        <f>July!$Z201</f>
        <v>0</v>
      </c>
      <c r="E141" s="26">
        <f>August!$Z205</f>
        <v>0</v>
      </c>
      <c r="F141" s="26">
        <f>September!$Z205</f>
        <v>0</v>
      </c>
      <c r="G141" s="26">
        <f>SUM(D141:F141)</f>
        <v>0</v>
      </c>
      <c r="H141" s="8">
        <f>October!$Z205</f>
        <v>0</v>
      </c>
      <c r="I141" s="8">
        <f>November!$Z205</f>
        <v>0</v>
      </c>
      <c r="J141" s="8">
        <f>December!$Z205</f>
        <v>0</v>
      </c>
      <c r="K141" s="8">
        <f>SUM(H141:J141)</f>
        <v>0</v>
      </c>
      <c r="L141" s="29">
        <f>January!$Z205</f>
        <v>0</v>
      </c>
      <c r="M141" s="29">
        <f>February!$Z205</f>
        <v>0</v>
      </c>
      <c r="N141" s="29">
        <f>March!$Z205</f>
        <v>0</v>
      </c>
      <c r="O141" s="29">
        <f>SUM(L141:N141)</f>
        <v>0</v>
      </c>
      <c r="P141" s="5">
        <f>April!$Z205</f>
        <v>0</v>
      </c>
      <c r="Q141" s="5">
        <f>May!$Z205</f>
        <v>0</v>
      </c>
      <c r="R141" s="5">
        <f>June!$Z205</f>
        <v>0</v>
      </c>
      <c r="S141" s="5">
        <f>SUM(P141:R141)</f>
        <v>0</v>
      </c>
      <c r="T141" s="32">
        <f t="shared" si="87"/>
        <v>0</v>
      </c>
    </row>
    <row r="142" spans="1:20" x14ac:dyDescent="0.25">
      <c r="A142" s="3" t="s">
        <v>164</v>
      </c>
      <c r="B142" s="3" t="s">
        <v>164</v>
      </c>
      <c r="D142" s="26">
        <f>July!$Z202</f>
        <v>0</v>
      </c>
      <c r="E142" s="26">
        <f>August!$Z206</f>
        <v>0</v>
      </c>
      <c r="F142" s="26">
        <f>September!$Z206</f>
        <v>0</v>
      </c>
      <c r="G142" s="26">
        <f>SUM(D142:F142)</f>
        <v>0</v>
      </c>
      <c r="H142" s="8">
        <f>October!$Z206</f>
        <v>0</v>
      </c>
      <c r="I142" s="8">
        <f>November!$Z206</f>
        <v>0</v>
      </c>
      <c r="J142" s="8">
        <f>December!$Z206</f>
        <v>0</v>
      </c>
      <c r="K142" s="8">
        <f>SUM(H142:J142)</f>
        <v>0</v>
      </c>
      <c r="L142" s="29">
        <f>January!$Z206</f>
        <v>0</v>
      </c>
      <c r="M142" s="29">
        <f>February!$Z206</f>
        <v>0</v>
      </c>
      <c r="N142" s="29">
        <f>March!$Z206</f>
        <v>0</v>
      </c>
      <c r="O142" s="29">
        <f>SUM(L142:N142)</f>
        <v>0</v>
      </c>
      <c r="P142" s="5">
        <f>April!$Z206</f>
        <v>0</v>
      </c>
      <c r="Q142" s="5">
        <f>May!$Z206</f>
        <v>0</v>
      </c>
      <c r="R142" s="5">
        <f>June!$Z206</f>
        <v>0</v>
      </c>
      <c r="S142" s="5">
        <f>SUM(P142:R142)</f>
        <v>0</v>
      </c>
      <c r="T142" s="32">
        <f t="shared" si="87"/>
        <v>0</v>
      </c>
    </row>
    <row r="143" spans="1:20" x14ac:dyDescent="0.25">
      <c r="B143" s="11"/>
    </row>
    <row r="144" spans="1:20" x14ac:dyDescent="0.25">
      <c r="A144" s="33" t="s">
        <v>165</v>
      </c>
      <c r="B144" s="17"/>
    </row>
    <row r="145" spans="1:20" x14ac:dyDescent="0.25">
      <c r="A145" s="11" t="s">
        <v>120</v>
      </c>
      <c r="B145" s="3" t="s">
        <v>120</v>
      </c>
      <c r="D145" s="26">
        <f>July!$AB199</f>
        <v>0</v>
      </c>
      <c r="E145" s="26">
        <f>August!$AB203</f>
        <v>0</v>
      </c>
      <c r="F145" s="26">
        <f>September!$AB203</f>
        <v>0</v>
      </c>
      <c r="G145" s="26">
        <f>SUM(D145:F145)</f>
        <v>0</v>
      </c>
      <c r="H145" s="8">
        <f>October!$AB203</f>
        <v>0</v>
      </c>
      <c r="I145" s="8">
        <f>November!$AB203</f>
        <v>0</v>
      </c>
      <c r="J145" s="8">
        <f>December!$AB203</f>
        <v>0</v>
      </c>
      <c r="K145" s="8">
        <f>SUM(H145:J145)</f>
        <v>0</v>
      </c>
      <c r="L145" s="29">
        <f>January!$AB203</f>
        <v>0</v>
      </c>
      <c r="M145" s="29">
        <f>February!$AB203</f>
        <v>0</v>
      </c>
      <c r="N145" s="29">
        <f>March!$AB203</f>
        <v>0</v>
      </c>
      <c r="O145" s="29">
        <f>SUM(L145:N145)</f>
        <v>0</v>
      </c>
      <c r="P145" s="5">
        <f>April!$AB203</f>
        <v>0</v>
      </c>
      <c r="Q145" s="5">
        <f>May!$AB203</f>
        <v>0</v>
      </c>
      <c r="R145" s="5">
        <f>June!$AB203</f>
        <v>0</v>
      </c>
      <c r="S145" s="5">
        <f>SUM(P145:R145)</f>
        <v>0</v>
      </c>
      <c r="T145" s="32">
        <f t="shared" ref="T145:T147" si="88">SUM(G145,K145,O145,S145)</f>
        <v>0</v>
      </c>
    </row>
    <row r="146" spans="1:20" x14ac:dyDescent="0.25">
      <c r="A146" s="11" t="s">
        <v>121</v>
      </c>
      <c r="B146" s="3" t="s">
        <v>121</v>
      </c>
      <c r="D146" s="26">
        <f>July!$AB200</f>
        <v>0</v>
      </c>
      <c r="E146" s="26">
        <f>August!$AB204</f>
        <v>0</v>
      </c>
      <c r="F146" s="26">
        <f>September!$AB204</f>
        <v>0</v>
      </c>
      <c r="G146" s="26">
        <f>SUM(D146:F146)</f>
        <v>0</v>
      </c>
      <c r="H146" s="8">
        <f>October!$AB204</f>
        <v>0</v>
      </c>
      <c r="I146" s="8">
        <f>November!$AB204</f>
        <v>0</v>
      </c>
      <c r="J146" s="8">
        <f>December!$AB204</f>
        <v>0</v>
      </c>
      <c r="K146" s="8">
        <f>SUM(H146:J146)</f>
        <v>0</v>
      </c>
      <c r="L146" s="29">
        <f>January!$AB204</f>
        <v>0</v>
      </c>
      <c r="M146" s="29">
        <f>February!$AB204</f>
        <v>0</v>
      </c>
      <c r="N146" s="29">
        <f>March!$AB204</f>
        <v>0</v>
      </c>
      <c r="O146" s="29">
        <f>SUM(L146:N146)</f>
        <v>0</v>
      </c>
      <c r="P146" s="5">
        <f>April!$AB204</f>
        <v>0</v>
      </c>
      <c r="Q146" s="5">
        <f>May!$AB204</f>
        <v>0</v>
      </c>
      <c r="R146" s="5">
        <f>June!$AB204</f>
        <v>0</v>
      </c>
      <c r="S146" s="5">
        <f>SUM(P146:R146)</f>
        <v>0</v>
      </c>
      <c r="T146" s="32">
        <f t="shared" si="88"/>
        <v>0</v>
      </c>
    </row>
    <row r="147" spans="1:20" x14ac:dyDescent="0.25">
      <c r="A147" s="11" t="s">
        <v>143</v>
      </c>
      <c r="B147" s="3" t="s">
        <v>143</v>
      </c>
      <c r="D147" s="26">
        <f>July!$AB201</f>
        <v>0</v>
      </c>
      <c r="E147" s="26">
        <f>August!$AB205</f>
        <v>0</v>
      </c>
      <c r="F147" s="26">
        <f>September!$AB205</f>
        <v>0</v>
      </c>
      <c r="G147" s="26">
        <f>SUM(D147:F147)</f>
        <v>0</v>
      </c>
      <c r="H147" s="8">
        <f>October!$AB205</f>
        <v>0</v>
      </c>
      <c r="I147" s="8">
        <f>November!$AB205</f>
        <v>0</v>
      </c>
      <c r="J147" s="8">
        <f>December!$AB205</f>
        <v>0</v>
      </c>
      <c r="K147" s="8">
        <f>SUM(H147:J147)</f>
        <v>0</v>
      </c>
      <c r="L147" s="29">
        <f>January!$AB205</f>
        <v>0</v>
      </c>
      <c r="M147" s="29">
        <f>February!$AB205</f>
        <v>0</v>
      </c>
      <c r="N147" s="29">
        <f>March!$AB205</f>
        <v>0</v>
      </c>
      <c r="O147" s="29">
        <f>SUM(L147:N147)</f>
        <v>0</v>
      </c>
      <c r="P147" s="5">
        <f>April!$AB205</f>
        <v>0</v>
      </c>
      <c r="Q147" s="5">
        <f>May!$AB205</f>
        <v>0</v>
      </c>
      <c r="R147" s="5">
        <f>June!$AB205</f>
        <v>0</v>
      </c>
      <c r="S147" s="5">
        <f>SUM(P147:R147)</f>
        <v>0</v>
      </c>
      <c r="T147" s="32">
        <f t="shared" si="88"/>
        <v>0</v>
      </c>
    </row>
    <row r="148" spans="1:20" x14ac:dyDescent="0.25">
      <c r="A148" s="56"/>
      <c r="B148" s="58"/>
      <c r="C148" s="58"/>
      <c r="D148" s="58">
        <f>SUM(D145:D147)</f>
        <v>0</v>
      </c>
      <c r="E148" s="58">
        <f t="shared" ref="E148:T148" si="89">SUM(E145:E147)</f>
        <v>0</v>
      </c>
      <c r="F148" s="58">
        <f t="shared" si="89"/>
        <v>0</v>
      </c>
      <c r="G148" s="58">
        <f t="shared" si="89"/>
        <v>0</v>
      </c>
      <c r="H148" s="58">
        <f t="shared" si="89"/>
        <v>0</v>
      </c>
      <c r="I148" s="58">
        <f t="shared" si="89"/>
        <v>0</v>
      </c>
      <c r="J148" s="58">
        <f t="shared" si="89"/>
        <v>0</v>
      </c>
      <c r="K148" s="58">
        <f t="shared" si="89"/>
        <v>0</v>
      </c>
      <c r="L148" s="58">
        <f t="shared" si="89"/>
        <v>0</v>
      </c>
      <c r="M148" s="58">
        <f t="shared" si="89"/>
        <v>0</v>
      </c>
      <c r="N148" s="58">
        <f t="shared" si="89"/>
        <v>0</v>
      </c>
      <c r="O148" s="58">
        <f t="shared" si="89"/>
        <v>0</v>
      </c>
      <c r="P148" s="58">
        <f t="shared" si="89"/>
        <v>0</v>
      </c>
      <c r="Q148" s="58">
        <f t="shared" si="89"/>
        <v>0</v>
      </c>
      <c r="R148" s="58">
        <f t="shared" si="89"/>
        <v>0</v>
      </c>
      <c r="S148" s="58">
        <f t="shared" si="89"/>
        <v>0</v>
      </c>
      <c r="T148" s="58">
        <f t="shared" si="89"/>
        <v>0</v>
      </c>
    </row>
    <row r="149" spans="1:20" x14ac:dyDescent="0.25">
      <c r="A149" s="33" t="s">
        <v>28</v>
      </c>
      <c r="B149" s="17"/>
    </row>
    <row r="150" spans="1:20" x14ac:dyDescent="0.25">
      <c r="A150" s="11" t="s">
        <v>120</v>
      </c>
      <c r="B150" s="3" t="s">
        <v>120</v>
      </c>
      <c r="D150" s="26">
        <f>July!$AC199</f>
        <v>0</v>
      </c>
      <c r="E150" s="26">
        <f>August!$AC203</f>
        <v>0</v>
      </c>
      <c r="F150" s="26">
        <f>September!$AC203</f>
        <v>0</v>
      </c>
      <c r="G150" s="26">
        <f>SUM(D150:F150)</f>
        <v>0</v>
      </c>
      <c r="H150" s="8">
        <f>October!$AC203</f>
        <v>0</v>
      </c>
      <c r="I150" s="8">
        <f>November!$AC203</f>
        <v>0</v>
      </c>
      <c r="J150" s="8">
        <f>December!$AC203</f>
        <v>0</v>
      </c>
      <c r="K150" s="8">
        <f>SUM(H150:J150)</f>
        <v>0</v>
      </c>
      <c r="L150" s="29">
        <f>January!$AC203</f>
        <v>0</v>
      </c>
      <c r="M150" s="29">
        <f>February!$AC203</f>
        <v>0</v>
      </c>
      <c r="N150" s="29">
        <f>March!$AC203</f>
        <v>0</v>
      </c>
      <c r="O150" s="29">
        <f>SUM(L150:N150)</f>
        <v>0</v>
      </c>
      <c r="P150" s="5">
        <f>April!$AC203</f>
        <v>0</v>
      </c>
      <c r="Q150" s="5">
        <f>May!$AC203</f>
        <v>0</v>
      </c>
      <c r="R150" s="5">
        <f>June!$AC203</f>
        <v>0</v>
      </c>
      <c r="S150" s="5">
        <f>SUM(P150:R150)</f>
        <v>0</v>
      </c>
      <c r="T150" s="32">
        <f t="shared" ref="T150:T152" si="90">SUM(G150,K150,O150,S150)</f>
        <v>0</v>
      </c>
    </row>
    <row r="151" spans="1:20" x14ac:dyDescent="0.25">
      <c r="A151" s="11" t="s">
        <v>121</v>
      </c>
      <c r="B151" s="3" t="s">
        <v>121</v>
      </c>
      <c r="D151" s="26">
        <f>July!$AC200</f>
        <v>0</v>
      </c>
      <c r="E151" s="26">
        <f>August!$AC204</f>
        <v>0</v>
      </c>
      <c r="F151" s="26">
        <f>September!$AC204</f>
        <v>0</v>
      </c>
      <c r="G151" s="26">
        <f>SUM(D151:F151)</f>
        <v>0</v>
      </c>
      <c r="H151" s="8">
        <f>October!$AC204</f>
        <v>0</v>
      </c>
      <c r="I151" s="8">
        <f>November!$AC204</f>
        <v>0</v>
      </c>
      <c r="J151" s="8">
        <f>December!$AC204</f>
        <v>0</v>
      </c>
      <c r="K151" s="8">
        <f>SUM(H151:J151)</f>
        <v>0</v>
      </c>
      <c r="L151" s="29">
        <f>January!$AC204</f>
        <v>0</v>
      </c>
      <c r="M151" s="29">
        <f>February!$AC204</f>
        <v>0</v>
      </c>
      <c r="N151" s="29">
        <f>March!$AC204</f>
        <v>0</v>
      </c>
      <c r="O151" s="29">
        <f>SUM(L151:N151)</f>
        <v>0</v>
      </c>
      <c r="P151" s="5">
        <f>April!$AC204</f>
        <v>0</v>
      </c>
      <c r="Q151" s="5">
        <f>May!$AC204</f>
        <v>0</v>
      </c>
      <c r="R151" s="5">
        <f>June!$AC204</f>
        <v>0</v>
      </c>
      <c r="S151" s="5">
        <f>SUM(P151:R151)</f>
        <v>0</v>
      </c>
      <c r="T151" s="32">
        <f t="shared" si="90"/>
        <v>0</v>
      </c>
    </row>
    <row r="152" spans="1:20" x14ac:dyDescent="0.25">
      <c r="A152" s="11" t="s">
        <v>143</v>
      </c>
      <c r="B152" s="3" t="s">
        <v>143</v>
      </c>
      <c r="D152" s="26">
        <f>July!$AC201</f>
        <v>0</v>
      </c>
      <c r="E152" s="26">
        <f>August!$AC205</f>
        <v>0</v>
      </c>
      <c r="F152" s="26">
        <f>September!$AC205</f>
        <v>0</v>
      </c>
      <c r="G152" s="26">
        <f>SUM(D152:F152)</f>
        <v>0</v>
      </c>
      <c r="H152" s="8">
        <f>October!$AC205</f>
        <v>0</v>
      </c>
      <c r="I152" s="8">
        <f>November!$AC205</f>
        <v>0</v>
      </c>
      <c r="J152" s="8">
        <f>December!$AC205</f>
        <v>0</v>
      </c>
      <c r="K152" s="8">
        <f>SUM(H152:J152)</f>
        <v>0</v>
      </c>
      <c r="L152" s="29">
        <f>January!$AC205</f>
        <v>0</v>
      </c>
      <c r="M152" s="29">
        <f>February!$AC205</f>
        <v>0</v>
      </c>
      <c r="N152" s="29">
        <f>March!$AC205</f>
        <v>0</v>
      </c>
      <c r="O152" s="29">
        <f>SUM(L152:N152)</f>
        <v>0</v>
      </c>
      <c r="P152" s="5">
        <f>April!$AC205</f>
        <v>0</v>
      </c>
      <c r="Q152" s="5">
        <f>May!$AC205</f>
        <v>0</v>
      </c>
      <c r="R152" s="5">
        <f>June!$AC205</f>
        <v>0</v>
      </c>
      <c r="S152" s="5">
        <f>SUM(P152:R152)</f>
        <v>0</v>
      </c>
      <c r="T152" s="32">
        <f t="shared" si="90"/>
        <v>0</v>
      </c>
    </row>
    <row r="153" spans="1:20" x14ac:dyDescent="0.25">
      <c r="A153" s="56"/>
      <c r="B153" s="58"/>
      <c r="C153" s="58"/>
      <c r="D153" s="58">
        <f>SUM(D150:D152)</f>
        <v>0</v>
      </c>
      <c r="E153" s="58">
        <f t="shared" ref="E153:T153" si="91">SUM(E150:E152)</f>
        <v>0</v>
      </c>
      <c r="F153" s="58">
        <f t="shared" si="91"/>
        <v>0</v>
      </c>
      <c r="G153" s="58">
        <f t="shared" si="91"/>
        <v>0</v>
      </c>
      <c r="H153" s="58">
        <f t="shared" si="91"/>
        <v>0</v>
      </c>
      <c r="I153" s="58">
        <f t="shared" si="91"/>
        <v>0</v>
      </c>
      <c r="J153" s="58">
        <f t="shared" si="91"/>
        <v>0</v>
      </c>
      <c r="K153" s="58">
        <f t="shared" si="91"/>
        <v>0</v>
      </c>
      <c r="L153" s="58">
        <f t="shared" si="91"/>
        <v>0</v>
      </c>
      <c r="M153" s="58">
        <f t="shared" si="91"/>
        <v>0</v>
      </c>
      <c r="N153" s="58">
        <f t="shared" si="91"/>
        <v>0</v>
      </c>
      <c r="O153" s="58">
        <f t="shared" si="91"/>
        <v>0</v>
      </c>
      <c r="P153" s="58">
        <f t="shared" si="91"/>
        <v>0</v>
      </c>
      <c r="Q153" s="58">
        <f t="shared" si="91"/>
        <v>0</v>
      </c>
      <c r="R153" s="58">
        <f t="shared" si="91"/>
        <v>0</v>
      </c>
      <c r="S153" s="58">
        <f t="shared" si="91"/>
        <v>0</v>
      </c>
      <c r="T153" s="58">
        <f t="shared" si="91"/>
        <v>0</v>
      </c>
    </row>
    <row r="154" spans="1:20" x14ac:dyDescent="0.25">
      <c r="A154" s="33" t="s">
        <v>29</v>
      </c>
      <c r="B154" s="17"/>
    </row>
    <row r="155" spans="1:20" x14ac:dyDescent="0.25">
      <c r="A155" s="11" t="s">
        <v>120</v>
      </c>
      <c r="B155" s="3" t="s">
        <v>120</v>
      </c>
      <c r="D155" s="26">
        <f>July!$AD199</f>
        <v>0</v>
      </c>
      <c r="E155" s="26">
        <f>August!$AD203</f>
        <v>0</v>
      </c>
      <c r="F155" s="26">
        <f>September!$AD203</f>
        <v>0</v>
      </c>
      <c r="G155" s="26">
        <f>SUM(D155:F155)</f>
        <v>0</v>
      </c>
      <c r="H155" s="8">
        <f>October!$AD203</f>
        <v>0</v>
      </c>
      <c r="I155" s="8">
        <f>November!$AD203</f>
        <v>0</v>
      </c>
      <c r="J155" s="8">
        <f>December!$AD203</f>
        <v>0</v>
      </c>
      <c r="K155" s="8">
        <f>SUM(H155:J155)</f>
        <v>0</v>
      </c>
      <c r="L155" s="29">
        <f>January!$AD203</f>
        <v>0</v>
      </c>
      <c r="M155" s="29">
        <f>February!$AD203</f>
        <v>0</v>
      </c>
      <c r="N155" s="29">
        <f>March!$AD203</f>
        <v>0</v>
      </c>
      <c r="O155" s="29">
        <f>SUM(L155:N155)</f>
        <v>0</v>
      </c>
      <c r="P155" s="5">
        <f>April!$AD203</f>
        <v>0</v>
      </c>
      <c r="Q155" s="5">
        <f>May!$AD203</f>
        <v>0</v>
      </c>
      <c r="R155" s="5">
        <f>June!$AD203</f>
        <v>0</v>
      </c>
      <c r="S155" s="5">
        <f>SUM(P155:R155)</f>
        <v>0</v>
      </c>
      <c r="T155" s="32">
        <f t="shared" ref="T155:T157" si="92">SUM(G155,K155,O155,S155)</f>
        <v>0</v>
      </c>
    </row>
    <row r="156" spans="1:20" x14ac:dyDescent="0.25">
      <c r="A156" s="11" t="s">
        <v>121</v>
      </c>
      <c r="B156" s="3" t="s">
        <v>121</v>
      </c>
      <c r="D156" s="26">
        <f>July!$AD200</f>
        <v>0</v>
      </c>
      <c r="E156" s="26">
        <f>August!$AD204</f>
        <v>0</v>
      </c>
      <c r="F156" s="26">
        <f>September!$AD204</f>
        <v>0</v>
      </c>
      <c r="G156" s="26">
        <f>SUM(D156:F156)</f>
        <v>0</v>
      </c>
      <c r="H156" s="8">
        <f>October!$AD204</f>
        <v>0</v>
      </c>
      <c r="I156" s="8">
        <f>November!$AD204</f>
        <v>0</v>
      </c>
      <c r="J156" s="8">
        <f>December!$AD204</f>
        <v>0</v>
      </c>
      <c r="K156" s="8">
        <f>SUM(H156:J156)</f>
        <v>0</v>
      </c>
      <c r="L156" s="29">
        <f>January!$AD204</f>
        <v>0</v>
      </c>
      <c r="M156" s="29">
        <f>February!$AD204</f>
        <v>0</v>
      </c>
      <c r="N156" s="29">
        <f>March!$AD204</f>
        <v>0</v>
      </c>
      <c r="O156" s="29">
        <f>SUM(L156:N156)</f>
        <v>0</v>
      </c>
      <c r="P156" s="5">
        <f>April!$AD204</f>
        <v>0</v>
      </c>
      <c r="Q156" s="5">
        <f>May!$AD204</f>
        <v>0</v>
      </c>
      <c r="R156" s="5">
        <f>June!$AD204</f>
        <v>0</v>
      </c>
      <c r="S156" s="5">
        <f>SUM(P156:R156)</f>
        <v>0</v>
      </c>
      <c r="T156" s="32">
        <f t="shared" si="92"/>
        <v>0</v>
      </c>
    </row>
    <row r="157" spans="1:20" x14ac:dyDescent="0.25">
      <c r="A157" s="11" t="s">
        <v>143</v>
      </c>
      <c r="B157" s="3" t="s">
        <v>143</v>
      </c>
      <c r="D157" s="26">
        <f>July!$AD201</f>
        <v>0</v>
      </c>
      <c r="E157" s="26">
        <f>August!$AD205</f>
        <v>0</v>
      </c>
      <c r="F157" s="26">
        <f>September!$AD205</f>
        <v>0</v>
      </c>
      <c r="G157" s="26">
        <f>SUM(D157:F157)</f>
        <v>0</v>
      </c>
      <c r="H157" s="8">
        <f>October!$AD205</f>
        <v>0</v>
      </c>
      <c r="I157" s="8">
        <f>November!$AD205</f>
        <v>0</v>
      </c>
      <c r="J157" s="8">
        <f>December!$AD205</f>
        <v>0</v>
      </c>
      <c r="K157" s="8">
        <f>SUM(H157:J157)</f>
        <v>0</v>
      </c>
      <c r="L157" s="29">
        <f>January!$AD205</f>
        <v>0</v>
      </c>
      <c r="M157" s="29">
        <f>February!$AD205</f>
        <v>0</v>
      </c>
      <c r="N157" s="29">
        <f>March!$AD205</f>
        <v>0</v>
      </c>
      <c r="O157" s="29">
        <f>SUM(L157:N157)</f>
        <v>0</v>
      </c>
      <c r="P157" s="5">
        <f>April!$AD205</f>
        <v>0</v>
      </c>
      <c r="Q157" s="5">
        <f>May!$AD205</f>
        <v>0</v>
      </c>
      <c r="R157" s="5">
        <f>June!$AD205</f>
        <v>0</v>
      </c>
      <c r="S157" s="5">
        <f>SUM(P157:R157)</f>
        <v>0</v>
      </c>
      <c r="T157" s="32">
        <f t="shared" si="92"/>
        <v>0</v>
      </c>
    </row>
    <row r="158" spans="1:20" x14ac:dyDescent="0.25">
      <c r="A158" s="56"/>
      <c r="B158" s="58"/>
      <c r="C158" s="58"/>
      <c r="D158" s="58">
        <f>SUM(D155:D157)</f>
        <v>0</v>
      </c>
      <c r="E158" s="58">
        <f t="shared" ref="E158:T158" si="93">SUM(E155:E157)</f>
        <v>0</v>
      </c>
      <c r="F158" s="58">
        <f t="shared" si="93"/>
        <v>0</v>
      </c>
      <c r="G158" s="58">
        <f t="shared" si="93"/>
        <v>0</v>
      </c>
      <c r="H158" s="58">
        <f t="shared" si="93"/>
        <v>0</v>
      </c>
      <c r="I158" s="58">
        <f t="shared" si="93"/>
        <v>0</v>
      </c>
      <c r="J158" s="58">
        <f t="shared" si="93"/>
        <v>0</v>
      </c>
      <c r="K158" s="58">
        <f t="shared" si="93"/>
        <v>0</v>
      </c>
      <c r="L158" s="58">
        <f t="shared" si="93"/>
        <v>0</v>
      </c>
      <c r="M158" s="58">
        <f t="shared" si="93"/>
        <v>0</v>
      </c>
      <c r="N158" s="58">
        <f t="shared" si="93"/>
        <v>0</v>
      </c>
      <c r="O158" s="58">
        <f t="shared" si="93"/>
        <v>0</v>
      </c>
      <c r="P158" s="58">
        <f t="shared" si="93"/>
        <v>0</v>
      </c>
      <c r="Q158" s="58">
        <f t="shared" si="93"/>
        <v>0</v>
      </c>
      <c r="R158" s="58">
        <f t="shared" si="93"/>
        <v>0</v>
      </c>
      <c r="S158" s="58">
        <f t="shared" si="93"/>
        <v>0</v>
      </c>
      <c r="T158" s="58">
        <f t="shared" si="93"/>
        <v>0</v>
      </c>
    </row>
    <row r="159" spans="1:20" x14ac:dyDescent="0.25">
      <c r="A159" s="33" t="s">
        <v>30</v>
      </c>
      <c r="B159" s="17"/>
    </row>
    <row r="160" spans="1:20" x14ac:dyDescent="0.25">
      <c r="A160" s="11" t="s">
        <v>120</v>
      </c>
      <c r="B160" s="3" t="s">
        <v>120</v>
      </c>
      <c r="D160" s="26">
        <f>July!$AE199</f>
        <v>0</v>
      </c>
      <c r="E160" s="26">
        <f>August!$AE203</f>
        <v>0</v>
      </c>
      <c r="F160" s="26">
        <f>September!$AE203</f>
        <v>0</v>
      </c>
      <c r="G160" s="26">
        <f>SUM(D160:F160)</f>
        <v>0</v>
      </c>
      <c r="H160" s="8">
        <f>October!$AE203</f>
        <v>0</v>
      </c>
      <c r="I160" s="8">
        <f>November!$AE203</f>
        <v>0</v>
      </c>
      <c r="J160" s="8">
        <f>December!$AE203</f>
        <v>0</v>
      </c>
      <c r="K160" s="8">
        <f>SUM(H160:J160)</f>
        <v>0</v>
      </c>
      <c r="L160" s="29">
        <f>January!$AE203</f>
        <v>0</v>
      </c>
      <c r="M160" s="29">
        <f>February!$AE203</f>
        <v>0</v>
      </c>
      <c r="N160" s="29">
        <f>March!$AE203</f>
        <v>0</v>
      </c>
      <c r="O160" s="29">
        <f>SUM(L160:N160)</f>
        <v>0</v>
      </c>
      <c r="P160" s="5">
        <f>April!$AE203</f>
        <v>0</v>
      </c>
      <c r="Q160" s="5">
        <f>May!$AE203</f>
        <v>0</v>
      </c>
      <c r="R160" s="5">
        <f>June!$AE203</f>
        <v>0</v>
      </c>
      <c r="S160" s="5">
        <f>SUM(P160:R160)</f>
        <v>0</v>
      </c>
      <c r="T160" s="32">
        <f t="shared" ref="T160:T162" si="94">SUM(G160,K160,O160,S160)</f>
        <v>0</v>
      </c>
    </row>
    <row r="161" spans="1:20" x14ac:dyDescent="0.25">
      <c r="A161" s="11" t="s">
        <v>121</v>
      </c>
      <c r="B161" s="3" t="s">
        <v>121</v>
      </c>
      <c r="D161" s="26">
        <f>July!$AE200</f>
        <v>0</v>
      </c>
      <c r="E161" s="26">
        <f>August!$AE204</f>
        <v>0</v>
      </c>
      <c r="F161" s="26">
        <f>September!$AE204</f>
        <v>0</v>
      </c>
      <c r="G161" s="26">
        <f>SUM(D161:F161)</f>
        <v>0</v>
      </c>
      <c r="H161" s="8">
        <f>October!$AE204</f>
        <v>0</v>
      </c>
      <c r="I161" s="8">
        <f>November!$AE204</f>
        <v>0</v>
      </c>
      <c r="J161" s="8">
        <f>December!$AE204</f>
        <v>0</v>
      </c>
      <c r="K161" s="8">
        <f>SUM(H161:J161)</f>
        <v>0</v>
      </c>
      <c r="L161" s="29">
        <f>January!$AE204</f>
        <v>0</v>
      </c>
      <c r="M161" s="29">
        <f>February!$AE204</f>
        <v>0</v>
      </c>
      <c r="N161" s="29">
        <f>March!$AE204</f>
        <v>0</v>
      </c>
      <c r="O161" s="29">
        <f>SUM(L161:N161)</f>
        <v>0</v>
      </c>
      <c r="P161" s="5">
        <f>April!$AE204</f>
        <v>0</v>
      </c>
      <c r="Q161" s="5">
        <f>May!$AE204</f>
        <v>0</v>
      </c>
      <c r="R161" s="5">
        <f>June!$AE204</f>
        <v>0</v>
      </c>
      <c r="S161" s="5">
        <f>SUM(P161:R161)</f>
        <v>0</v>
      </c>
      <c r="T161" s="32">
        <f t="shared" si="94"/>
        <v>0</v>
      </c>
    </row>
    <row r="162" spans="1:20" x14ac:dyDescent="0.25">
      <c r="A162" s="11" t="s">
        <v>143</v>
      </c>
      <c r="B162" s="3" t="s">
        <v>143</v>
      </c>
      <c r="D162" s="26">
        <f>July!$AE201</f>
        <v>0</v>
      </c>
      <c r="E162" s="26">
        <f>August!$AE205</f>
        <v>0</v>
      </c>
      <c r="F162" s="26">
        <f>September!$AE205</f>
        <v>0</v>
      </c>
      <c r="G162" s="26">
        <f>SUM(D162:F162)</f>
        <v>0</v>
      </c>
      <c r="H162" s="8">
        <f>October!$AE205</f>
        <v>0</v>
      </c>
      <c r="I162" s="8">
        <f>November!$AE205</f>
        <v>0</v>
      </c>
      <c r="J162" s="8">
        <f>December!$AE205</f>
        <v>0</v>
      </c>
      <c r="K162" s="8">
        <f>SUM(H162:J162)</f>
        <v>0</v>
      </c>
      <c r="L162" s="29">
        <f>January!$AE205</f>
        <v>0</v>
      </c>
      <c r="M162" s="29">
        <f>February!$AE205</f>
        <v>0</v>
      </c>
      <c r="N162" s="29">
        <f>March!$AE205</f>
        <v>0</v>
      </c>
      <c r="O162" s="29">
        <f>SUM(L162:N162)</f>
        <v>0</v>
      </c>
      <c r="P162" s="5">
        <f>April!$AE205</f>
        <v>0</v>
      </c>
      <c r="Q162" s="5">
        <f>May!$AE205</f>
        <v>0</v>
      </c>
      <c r="R162" s="5">
        <f>June!$AE205</f>
        <v>0</v>
      </c>
      <c r="S162" s="5">
        <f>SUM(P162:R162)</f>
        <v>0</v>
      </c>
      <c r="T162" s="32">
        <f t="shared" si="94"/>
        <v>0</v>
      </c>
    </row>
    <row r="163" spans="1:20" x14ac:dyDescent="0.25">
      <c r="A163" s="56"/>
      <c r="B163" s="58"/>
      <c r="C163" s="58"/>
      <c r="D163" s="58">
        <f>SUM(D160:D162)</f>
        <v>0</v>
      </c>
      <c r="E163" s="58">
        <f t="shared" ref="E163:T163" si="95">SUM(E160:E162)</f>
        <v>0</v>
      </c>
      <c r="F163" s="58">
        <f t="shared" si="95"/>
        <v>0</v>
      </c>
      <c r="G163" s="58">
        <f t="shared" si="95"/>
        <v>0</v>
      </c>
      <c r="H163" s="58">
        <f t="shared" si="95"/>
        <v>0</v>
      </c>
      <c r="I163" s="58">
        <f t="shared" si="95"/>
        <v>0</v>
      </c>
      <c r="J163" s="58">
        <f t="shared" si="95"/>
        <v>0</v>
      </c>
      <c r="K163" s="58">
        <f t="shared" si="95"/>
        <v>0</v>
      </c>
      <c r="L163" s="58">
        <f t="shared" si="95"/>
        <v>0</v>
      </c>
      <c r="M163" s="58">
        <f t="shared" si="95"/>
        <v>0</v>
      </c>
      <c r="N163" s="58">
        <f t="shared" si="95"/>
        <v>0</v>
      </c>
      <c r="O163" s="58">
        <f t="shared" si="95"/>
        <v>0</v>
      </c>
      <c r="P163" s="58">
        <f t="shared" si="95"/>
        <v>0</v>
      </c>
      <c r="Q163" s="58">
        <f t="shared" si="95"/>
        <v>0</v>
      </c>
      <c r="R163" s="58">
        <f t="shared" si="95"/>
        <v>0</v>
      </c>
      <c r="S163" s="58">
        <f t="shared" si="95"/>
        <v>0</v>
      </c>
      <c r="T163" s="58">
        <f t="shared" si="95"/>
        <v>0</v>
      </c>
    </row>
    <row r="164" spans="1:20" x14ac:dyDescent="0.25">
      <c r="A164" s="33" t="s">
        <v>31</v>
      </c>
      <c r="B164" s="17"/>
    </row>
    <row r="165" spans="1:20" x14ac:dyDescent="0.25">
      <c r="A165" s="11" t="s">
        <v>120</v>
      </c>
      <c r="B165" s="3" t="s">
        <v>120</v>
      </c>
      <c r="D165" s="26">
        <f>July!$AF199</f>
        <v>0</v>
      </c>
      <c r="E165" s="26">
        <f>August!$AF203</f>
        <v>0</v>
      </c>
      <c r="F165" s="26">
        <f>September!$AF203</f>
        <v>0</v>
      </c>
      <c r="G165" s="26">
        <f>SUM(D165:F165)</f>
        <v>0</v>
      </c>
      <c r="H165" s="8">
        <f>October!$AF203</f>
        <v>0</v>
      </c>
      <c r="I165" s="8">
        <f>November!$AF203</f>
        <v>0</v>
      </c>
      <c r="J165" s="8">
        <f>December!$AF203</f>
        <v>0</v>
      </c>
      <c r="K165" s="8">
        <f>SUM(H165:J165)</f>
        <v>0</v>
      </c>
      <c r="L165" s="29">
        <f>January!$AF203</f>
        <v>0</v>
      </c>
      <c r="M165" s="29">
        <f>February!$AF203</f>
        <v>0</v>
      </c>
      <c r="N165" s="29">
        <f>March!$AF203</f>
        <v>0</v>
      </c>
      <c r="O165" s="29">
        <f>SUM(L165:N165)</f>
        <v>0</v>
      </c>
      <c r="P165" s="5">
        <f>April!$AF203</f>
        <v>0</v>
      </c>
      <c r="Q165" s="5">
        <f>May!$AF203</f>
        <v>0</v>
      </c>
      <c r="R165" s="5">
        <f>June!$AF203</f>
        <v>0</v>
      </c>
      <c r="S165" s="5">
        <f>SUM(P165:R165)</f>
        <v>0</v>
      </c>
      <c r="T165" s="32">
        <f t="shared" ref="T165:T167" si="96">SUM(G165,K165,O165,S165)</f>
        <v>0</v>
      </c>
    </row>
    <row r="166" spans="1:20" x14ac:dyDescent="0.25">
      <c r="A166" s="11" t="s">
        <v>121</v>
      </c>
      <c r="B166" s="3" t="s">
        <v>121</v>
      </c>
      <c r="D166" s="26">
        <f>July!$AF200</f>
        <v>0</v>
      </c>
      <c r="E166" s="26">
        <f>August!$AF204</f>
        <v>0</v>
      </c>
      <c r="F166" s="26">
        <f>September!$AF204</f>
        <v>0</v>
      </c>
      <c r="G166" s="26">
        <f>SUM(D166:F166)</f>
        <v>0</v>
      </c>
      <c r="H166" s="8">
        <f>October!$AF204</f>
        <v>0</v>
      </c>
      <c r="I166" s="8">
        <f>November!$AF204</f>
        <v>0</v>
      </c>
      <c r="J166" s="8">
        <f>December!$AF204</f>
        <v>0</v>
      </c>
      <c r="K166" s="8">
        <f>SUM(H166:J166)</f>
        <v>0</v>
      </c>
      <c r="L166" s="29">
        <f>January!$AF204</f>
        <v>0</v>
      </c>
      <c r="M166" s="29">
        <f>February!$AF204</f>
        <v>0</v>
      </c>
      <c r="N166" s="29">
        <f>March!$AF204</f>
        <v>0</v>
      </c>
      <c r="O166" s="29">
        <f>SUM(L166:N166)</f>
        <v>0</v>
      </c>
      <c r="P166" s="5">
        <f>April!$AF204</f>
        <v>0</v>
      </c>
      <c r="Q166" s="5">
        <f>May!$AF204</f>
        <v>0</v>
      </c>
      <c r="R166" s="5">
        <f>June!$AF204</f>
        <v>0</v>
      </c>
      <c r="S166" s="5">
        <f>SUM(P166:R166)</f>
        <v>0</v>
      </c>
      <c r="T166" s="32">
        <f t="shared" si="96"/>
        <v>0</v>
      </c>
    </row>
    <row r="167" spans="1:20" x14ac:dyDescent="0.25">
      <c r="A167" s="11" t="s">
        <v>143</v>
      </c>
      <c r="B167" s="3" t="s">
        <v>143</v>
      </c>
      <c r="D167" s="26">
        <f>July!$AF201</f>
        <v>0</v>
      </c>
      <c r="E167" s="26">
        <f>August!$AF205</f>
        <v>0</v>
      </c>
      <c r="F167" s="26">
        <f>September!$AF205</f>
        <v>0</v>
      </c>
      <c r="G167" s="26">
        <f>SUM(D167:F167)</f>
        <v>0</v>
      </c>
      <c r="H167" s="8">
        <f>October!$AF205</f>
        <v>0</v>
      </c>
      <c r="I167" s="8">
        <f>November!$AF205</f>
        <v>0</v>
      </c>
      <c r="J167" s="8">
        <f>December!$AF205</f>
        <v>0</v>
      </c>
      <c r="K167" s="8">
        <f>SUM(H167:J167)</f>
        <v>0</v>
      </c>
      <c r="L167" s="29">
        <f>January!$AF205</f>
        <v>0</v>
      </c>
      <c r="M167" s="29">
        <f>February!$AF205</f>
        <v>0</v>
      </c>
      <c r="N167" s="29">
        <f>March!$AF205</f>
        <v>0</v>
      </c>
      <c r="O167" s="29">
        <f>SUM(L167:N167)</f>
        <v>0</v>
      </c>
      <c r="P167" s="5">
        <f>April!$AF205</f>
        <v>0</v>
      </c>
      <c r="Q167" s="5">
        <f>May!$AF205</f>
        <v>0</v>
      </c>
      <c r="R167" s="5">
        <f>June!$AF205</f>
        <v>0</v>
      </c>
      <c r="S167" s="5">
        <f>SUM(P167:R167)</f>
        <v>0</v>
      </c>
      <c r="T167" s="32">
        <f t="shared" si="96"/>
        <v>0</v>
      </c>
    </row>
    <row r="168" spans="1:20" x14ac:dyDescent="0.25">
      <c r="A168" s="56"/>
      <c r="B168" s="58"/>
      <c r="C168" s="58"/>
      <c r="D168" s="58">
        <f>SUM(D165:D167)</f>
        <v>0</v>
      </c>
      <c r="E168" s="58">
        <f t="shared" ref="E168:T168" si="97">SUM(E165:E167)</f>
        <v>0</v>
      </c>
      <c r="F168" s="58">
        <f t="shared" si="97"/>
        <v>0</v>
      </c>
      <c r="G168" s="58">
        <f t="shared" si="97"/>
        <v>0</v>
      </c>
      <c r="H168" s="58">
        <f t="shared" si="97"/>
        <v>0</v>
      </c>
      <c r="I168" s="58">
        <f t="shared" si="97"/>
        <v>0</v>
      </c>
      <c r="J168" s="58">
        <f t="shared" si="97"/>
        <v>0</v>
      </c>
      <c r="K168" s="58">
        <f t="shared" si="97"/>
        <v>0</v>
      </c>
      <c r="L168" s="58">
        <f t="shared" si="97"/>
        <v>0</v>
      </c>
      <c r="M168" s="58">
        <f t="shared" si="97"/>
        <v>0</v>
      </c>
      <c r="N168" s="58">
        <f t="shared" si="97"/>
        <v>0</v>
      </c>
      <c r="O168" s="58">
        <f t="shared" si="97"/>
        <v>0</v>
      </c>
      <c r="P168" s="58">
        <f t="shared" si="97"/>
        <v>0</v>
      </c>
      <c r="Q168" s="58">
        <f t="shared" si="97"/>
        <v>0</v>
      </c>
      <c r="R168" s="58">
        <f t="shared" si="97"/>
        <v>0</v>
      </c>
      <c r="S168" s="58">
        <f t="shared" si="97"/>
        <v>0</v>
      </c>
      <c r="T168" s="58">
        <f t="shared" si="97"/>
        <v>0</v>
      </c>
    </row>
  </sheetData>
  <mergeCells count="4">
    <mergeCell ref="D1:G1"/>
    <mergeCell ref="H1:K1"/>
    <mergeCell ref="L1:O1"/>
    <mergeCell ref="P1:S1"/>
  </mergeCells>
  <conditionalFormatting sqref="D14:T14">
    <cfRule type="cellIs" dxfId="20" priority="52" operator="notEqual">
      <formula>D$4</formula>
    </cfRule>
  </conditionalFormatting>
  <conditionalFormatting sqref="D31:T31">
    <cfRule type="cellIs" dxfId="19" priority="42" operator="notEqual">
      <formula>D$4</formula>
    </cfRule>
  </conditionalFormatting>
  <conditionalFormatting sqref="D37:T37">
    <cfRule type="cellIs" dxfId="18" priority="41" operator="notEqual">
      <formula>D$4</formula>
    </cfRule>
  </conditionalFormatting>
  <conditionalFormatting sqref="D48:T48">
    <cfRule type="cellIs" dxfId="17" priority="30" operator="notEqual">
      <formula>D$4</formula>
    </cfRule>
  </conditionalFormatting>
  <conditionalFormatting sqref="D62:T62">
    <cfRule type="cellIs" dxfId="16" priority="24" operator="notEqual">
      <formula>D$4</formula>
    </cfRule>
  </conditionalFormatting>
  <conditionalFormatting sqref="D67:T67">
    <cfRule type="cellIs" dxfId="15" priority="18" operator="notEqual">
      <formula>D$4</formula>
    </cfRule>
  </conditionalFormatting>
  <conditionalFormatting sqref="D72:T72">
    <cfRule type="cellIs" dxfId="14" priority="12" operator="notEqual">
      <formula>D$4</formula>
    </cfRule>
  </conditionalFormatting>
  <conditionalFormatting sqref="D95:T95">
    <cfRule type="cellIs" dxfId="13" priority="11" operator="notEqual">
      <formula>D$4</formula>
    </cfRule>
  </conditionalFormatting>
  <conditionalFormatting sqref="D100:T100">
    <cfRule type="cellIs" dxfId="12" priority="83" operator="notEqual">
      <formula>D$4</formula>
    </cfRule>
  </conditionalFormatting>
  <conditionalFormatting sqref="D117:T117">
    <cfRule type="cellIs" dxfId="11" priority="5" operator="notEqual">
      <formula>D$4</formula>
    </cfRule>
  </conditionalFormatting>
  <conditionalFormatting sqref="D122:T122">
    <cfRule type="cellIs" dxfId="10" priority="93" operator="notEqual">
      <formula>D$4</formula>
    </cfRule>
  </conditionalFormatting>
  <conditionalFormatting sqref="D127:T127">
    <cfRule type="cellIs" dxfId="9" priority="92" operator="notEqual">
      <formula>D$4</formula>
    </cfRule>
  </conditionalFormatting>
  <conditionalFormatting sqref="D148:T148">
    <cfRule type="cellIs" dxfId="8" priority="77" operator="notEqual">
      <formula>D$4</formula>
    </cfRule>
  </conditionalFormatting>
  <conditionalFormatting sqref="D153:T153">
    <cfRule type="cellIs" dxfId="7" priority="4" operator="notEqual">
      <formula>D$4</formula>
    </cfRule>
  </conditionalFormatting>
  <conditionalFormatting sqref="D158:T158">
    <cfRule type="cellIs" dxfId="6" priority="3" operator="notEqual">
      <formula>D$4</formula>
    </cfRule>
  </conditionalFormatting>
  <conditionalFormatting sqref="D163:T163">
    <cfRule type="cellIs" dxfId="5" priority="2" operator="notEqual">
      <formula>D$4</formula>
    </cfRule>
  </conditionalFormatting>
  <conditionalFormatting sqref="D168:T168">
    <cfRule type="cellIs" dxfId="4" priority="1" operator="notEqual">
      <formula>D$4</formula>
    </cfRule>
  </conditionalFormatting>
  <conditionalFormatting sqref="G44">
    <cfRule type="cellIs" dxfId="3" priority="39" operator="notEqual">
      <formula>G$4</formula>
    </cfRule>
  </conditionalFormatting>
  <conditionalFormatting sqref="K44">
    <cfRule type="cellIs" dxfId="2" priority="37" operator="notEqual">
      <formula>K$4</formula>
    </cfRule>
  </conditionalFormatting>
  <conditionalFormatting sqref="O44">
    <cfRule type="cellIs" dxfId="1" priority="35" operator="notEqual">
      <formula>O$4</formula>
    </cfRule>
  </conditionalFormatting>
  <conditionalFormatting sqref="S44:T44">
    <cfRule type="cellIs" dxfId="0" priority="31" operator="notEqual">
      <formula>S$4</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86A7-F6DD-4910-B88D-ACD47224C394}">
  <dimension ref="A1:R13"/>
  <sheetViews>
    <sheetView workbookViewId="0">
      <selection activeCell="A2" sqref="A2:R2"/>
    </sheetView>
  </sheetViews>
  <sheetFormatPr defaultRowHeight="15" x14ac:dyDescent="0.25"/>
  <sheetData>
    <row r="1" spans="1:18" x14ac:dyDescent="0.25">
      <c r="A1" s="53" t="s">
        <v>166</v>
      </c>
      <c r="B1" s="54"/>
      <c r="C1" s="54"/>
      <c r="D1" s="54"/>
      <c r="E1" s="54"/>
      <c r="F1" s="54"/>
      <c r="G1" s="54"/>
      <c r="H1" s="54"/>
      <c r="I1" s="54"/>
      <c r="J1" s="54"/>
      <c r="K1" s="54"/>
      <c r="L1" s="54"/>
      <c r="M1" s="54"/>
      <c r="N1" s="54"/>
      <c r="O1" s="54"/>
      <c r="P1" s="54"/>
      <c r="Q1" s="54"/>
      <c r="R1" s="54"/>
    </row>
    <row r="2" spans="1:18" ht="48" customHeight="1" x14ac:dyDescent="0.25">
      <c r="A2" s="84" t="s">
        <v>167</v>
      </c>
      <c r="B2" s="84"/>
      <c r="C2" s="84"/>
      <c r="D2" s="84"/>
      <c r="E2" s="84"/>
      <c r="F2" s="84"/>
      <c r="G2" s="84"/>
      <c r="H2" s="84"/>
      <c r="I2" s="84"/>
      <c r="J2" s="84"/>
      <c r="K2" s="84"/>
      <c r="L2" s="84"/>
      <c r="M2" s="84"/>
      <c r="N2" s="84"/>
      <c r="O2" s="84"/>
      <c r="P2" s="84"/>
      <c r="Q2" s="84"/>
      <c r="R2" s="84"/>
    </row>
    <row r="3" spans="1:18" ht="52.5" customHeight="1" x14ac:dyDescent="0.25">
      <c r="A3" s="84" t="s">
        <v>168</v>
      </c>
      <c r="B3" s="84"/>
      <c r="C3" s="84"/>
      <c r="D3" s="84"/>
      <c r="E3" s="84"/>
      <c r="F3" s="84"/>
      <c r="G3" s="84"/>
      <c r="H3" s="84"/>
      <c r="I3" s="84"/>
      <c r="J3" s="84"/>
      <c r="K3" s="84"/>
      <c r="L3" s="84"/>
      <c r="M3" s="84"/>
      <c r="N3" s="84"/>
      <c r="O3" s="84"/>
      <c r="P3" s="84"/>
      <c r="Q3" s="84"/>
      <c r="R3" s="84"/>
    </row>
    <row r="4" spans="1:18" x14ac:dyDescent="0.25">
      <c r="A4" s="85"/>
      <c r="B4" s="85"/>
      <c r="C4" s="85"/>
      <c r="D4" s="85"/>
      <c r="E4" s="85"/>
      <c r="F4" s="85"/>
      <c r="G4" s="85"/>
      <c r="H4" s="85"/>
      <c r="I4" s="85"/>
      <c r="J4" s="85"/>
      <c r="K4" s="85"/>
      <c r="L4" s="85"/>
      <c r="M4" s="85"/>
      <c r="N4" s="85"/>
      <c r="O4" s="85"/>
      <c r="P4" s="85"/>
      <c r="Q4" s="85"/>
      <c r="R4" s="85"/>
    </row>
    <row r="5" spans="1:18" ht="37.5" customHeight="1" x14ac:dyDescent="0.25">
      <c r="A5" s="84" t="s">
        <v>169</v>
      </c>
      <c r="B5" s="84"/>
      <c r="C5" s="84"/>
      <c r="D5" s="84"/>
      <c r="E5" s="84"/>
      <c r="F5" s="84"/>
      <c r="G5" s="84"/>
      <c r="H5" s="84"/>
      <c r="I5" s="84"/>
      <c r="J5" s="84"/>
      <c r="K5" s="84"/>
      <c r="L5" s="84"/>
      <c r="M5" s="84"/>
      <c r="N5" s="84"/>
      <c r="O5" s="84"/>
      <c r="P5" s="84"/>
      <c r="Q5" s="84"/>
      <c r="R5" s="84"/>
    </row>
    <row r="6" spans="1:18" x14ac:dyDescent="0.25">
      <c r="A6" s="86"/>
      <c r="B6" s="86"/>
      <c r="C6" s="86"/>
      <c r="D6" s="86"/>
      <c r="E6" s="86"/>
      <c r="F6" s="86"/>
      <c r="G6" s="86"/>
      <c r="H6" s="86"/>
      <c r="I6" s="86"/>
      <c r="J6" s="86"/>
      <c r="K6" s="86"/>
      <c r="L6" s="86"/>
      <c r="M6" s="86"/>
      <c r="N6" s="86"/>
      <c r="O6" s="86"/>
      <c r="P6" s="86"/>
      <c r="Q6" s="86"/>
      <c r="R6" s="86"/>
    </row>
    <row r="7" spans="1:18" x14ac:dyDescent="0.25">
      <c r="A7" s="84" t="s">
        <v>170</v>
      </c>
      <c r="B7" s="84"/>
      <c r="C7" s="84"/>
      <c r="D7" s="84"/>
      <c r="E7" s="84"/>
      <c r="F7" s="84"/>
      <c r="G7" s="84"/>
      <c r="H7" s="84"/>
      <c r="I7" s="84"/>
      <c r="J7" s="84"/>
      <c r="K7" s="84"/>
      <c r="L7" s="84"/>
      <c r="M7" s="84"/>
      <c r="N7" s="84"/>
      <c r="O7" s="84"/>
      <c r="P7" s="84"/>
      <c r="Q7" s="84"/>
      <c r="R7" s="84"/>
    </row>
    <row r="8" spans="1:18" x14ac:dyDescent="0.25">
      <c r="A8" s="54"/>
      <c r="B8" s="54"/>
      <c r="C8" s="54"/>
      <c r="D8" s="54"/>
      <c r="E8" s="54"/>
      <c r="F8" s="54"/>
      <c r="G8" s="54"/>
      <c r="H8" s="54"/>
      <c r="I8" s="54"/>
      <c r="J8" s="54"/>
      <c r="K8" s="54"/>
      <c r="L8" s="54"/>
      <c r="M8" s="54"/>
      <c r="N8" s="54"/>
      <c r="O8" s="54"/>
      <c r="P8" s="54"/>
      <c r="Q8" s="54"/>
      <c r="R8" s="54"/>
    </row>
    <row r="9" spans="1:18" x14ac:dyDescent="0.25">
      <c r="A9" s="84" t="s">
        <v>171</v>
      </c>
      <c r="B9" s="84"/>
      <c r="C9" s="84"/>
      <c r="D9" s="84"/>
      <c r="E9" s="84"/>
      <c r="F9" s="84"/>
      <c r="G9" s="84"/>
      <c r="H9" s="84"/>
      <c r="I9" s="84"/>
      <c r="J9" s="84"/>
      <c r="K9" s="84"/>
      <c r="L9" s="84"/>
      <c r="M9" s="84"/>
      <c r="N9" s="84"/>
      <c r="O9" s="84"/>
      <c r="P9" s="84"/>
      <c r="Q9" s="84"/>
      <c r="R9" s="84"/>
    </row>
    <row r="10" spans="1:18" x14ac:dyDescent="0.25">
      <c r="A10" s="54"/>
      <c r="B10" s="54"/>
      <c r="C10" s="54"/>
      <c r="D10" s="54"/>
      <c r="E10" s="54"/>
      <c r="F10" s="54"/>
      <c r="G10" s="54"/>
      <c r="H10" s="54"/>
      <c r="I10" s="54"/>
      <c r="J10" s="54"/>
      <c r="K10" s="54"/>
      <c r="L10" s="54"/>
      <c r="M10" s="54"/>
      <c r="N10" s="54"/>
      <c r="O10" s="54"/>
      <c r="P10" s="54"/>
      <c r="Q10" s="54"/>
      <c r="R10" s="54"/>
    </row>
    <row r="11" spans="1:18" x14ac:dyDescent="0.25">
      <c r="A11" s="84" t="s">
        <v>172</v>
      </c>
      <c r="B11" s="84"/>
      <c r="C11" s="84"/>
      <c r="D11" s="84"/>
      <c r="E11" s="84"/>
      <c r="F11" s="84"/>
      <c r="G11" s="84"/>
      <c r="H11" s="84"/>
      <c r="I11" s="84"/>
      <c r="J11" s="84"/>
      <c r="K11" s="84"/>
      <c r="L11" s="84"/>
      <c r="M11" s="84"/>
      <c r="N11" s="84"/>
      <c r="O11" s="84"/>
      <c r="P11" s="84"/>
      <c r="Q11" s="84"/>
      <c r="R11" s="84"/>
    </row>
    <row r="12" spans="1:18" x14ac:dyDescent="0.25">
      <c r="A12" s="54"/>
      <c r="B12" s="54"/>
      <c r="C12" s="54"/>
      <c r="D12" s="54"/>
      <c r="E12" s="54"/>
      <c r="F12" s="54"/>
      <c r="G12" s="54"/>
      <c r="H12" s="54"/>
      <c r="I12" s="54"/>
      <c r="J12" s="54"/>
      <c r="K12" s="54"/>
      <c r="L12" s="54"/>
      <c r="M12" s="54"/>
      <c r="N12" s="54"/>
      <c r="O12" s="54"/>
      <c r="P12" s="54"/>
      <c r="Q12" s="54"/>
      <c r="R12" s="54"/>
    </row>
    <row r="13" spans="1:18" x14ac:dyDescent="0.25">
      <c r="A13" s="84" t="s">
        <v>173</v>
      </c>
      <c r="B13" s="84"/>
      <c r="C13" s="84"/>
      <c r="D13" s="84"/>
      <c r="E13" s="84"/>
      <c r="F13" s="84"/>
      <c r="G13" s="84"/>
      <c r="H13" s="84"/>
      <c r="I13" s="84"/>
      <c r="J13" s="84"/>
      <c r="K13" s="84"/>
      <c r="L13" s="84"/>
      <c r="M13" s="84"/>
      <c r="N13" s="84"/>
      <c r="O13" s="84"/>
      <c r="P13" s="84"/>
      <c r="Q13" s="84"/>
      <c r="R13" s="84"/>
    </row>
  </sheetData>
  <mergeCells count="9">
    <mergeCell ref="A13:R13"/>
    <mergeCell ref="A9:R9"/>
    <mergeCell ref="A11:R11"/>
    <mergeCell ref="A7:R7"/>
    <mergeCell ref="A2:R2"/>
    <mergeCell ref="A3:R3"/>
    <mergeCell ref="A4:R4"/>
    <mergeCell ref="A5:R5"/>
    <mergeCell ref="A6:R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5B22C-C6EA-4B40-A0ED-251A2FC4F66E}">
  <dimension ref="A1:AG220"/>
  <sheetViews>
    <sheetView workbookViewId="0">
      <pane ySplit="1" topLeftCell="A2" activePane="bottomLeft" state="frozen"/>
      <selection activeCell="E1" sqref="E1"/>
      <selection pane="bottomLeft" activeCell="E9" sqref="E9"/>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56" si="0">CONCATENATE(G2," , ",H2)</f>
        <v xml:space="preserve"> , </v>
      </c>
      <c r="I2" s="45"/>
      <c r="J2" s="45"/>
      <c r="K2" s="35">
        <f t="shared" ref="K2:K55" ca="1" si="1">DATEDIF(J2,TODAY(),"y")</f>
        <v>123</v>
      </c>
      <c r="P2" s="40"/>
      <c r="X2" s="7"/>
      <c r="AA2" s="7"/>
    </row>
    <row r="3" spans="1:33" s="7" customFormat="1" x14ac:dyDescent="0.25">
      <c r="A3" s="46"/>
      <c r="F3" s="4" t="str">
        <f t="shared" si="0"/>
        <v xml:space="preserve"> , </v>
      </c>
      <c r="I3" s="46"/>
      <c r="J3" s="46"/>
      <c r="K3" s="35">
        <f t="shared" ca="1" si="1"/>
        <v>123</v>
      </c>
      <c r="P3" s="40"/>
    </row>
    <row r="4" spans="1:33" s="44" customFormat="1" x14ac:dyDescent="0.25">
      <c r="A4" s="45"/>
      <c r="F4" s="4" t="str">
        <f t="shared" si="0"/>
        <v xml:space="preserve"> , </v>
      </c>
      <c r="I4" s="45"/>
      <c r="J4" s="45"/>
      <c r="K4" s="35">
        <f t="shared" ca="1" si="1"/>
        <v>123</v>
      </c>
      <c r="P4" s="40"/>
      <c r="X4" s="7"/>
      <c r="AA4" s="7"/>
    </row>
    <row r="5" spans="1:33" s="7" customFormat="1" x14ac:dyDescent="0.25">
      <c r="D5" s="7">
        <f t="shared" ref="D5:D36" si="2">COUNTIF($F$2:$F$200,F6)</f>
        <v>199</v>
      </c>
      <c r="F5" s="4" t="str">
        <f t="shared" si="0"/>
        <v xml:space="preserve"> , </v>
      </c>
      <c r="I5" s="46">
        <f t="shared" ref="I5:I56" ca="1" si="3">TODAY()</f>
        <v>45134</v>
      </c>
      <c r="K5" s="35">
        <f t="shared" ca="1" si="1"/>
        <v>123</v>
      </c>
      <c r="P5" s="40" t="str">
        <f>IFERROR(IF(OR(#REF!="Outreach",#REF!=""),"",#REF!),"")</f>
        <v/>
      </c>
    </row>
    <row r="6" spans="1:33" s="4" customFormat="1" x14ac:dyDescent="0.25">
      <c r="D6" s="44">
        <f t="shared" si="2"/>
        <v>199</v>
      </c>
      <c r="F6" s="4" t="str">
        <f t="shared" si="0"/>
        <v xml:space="preserve"> , </v>
      </c>
      <c r="I6" s="6">
        <f t="shared" ca="1" si="3"/>
        <v>45134</v>
      </c>
      <c r="K6" s="35">
        <f t="shared" ca="1" si="1"/>
        <v>123</v>
      </c>
      <c r="P6" s="40" t="str">
        <f>IFERROR(IF(OR(#REF!="Outreach",#REF!=""),"",#REF!),"")</f>
        <v/>
      </c>
      <c r="X6" s="7"/>
      <c r="AA6" s="7"/>
    </row>
    <row r="7" spans="1:33" s="7" customFormat="1" x14ac:dyDescent="0.25">
      <c r="D7" s="7">
        <f t="shared" si="2"/>
        <v>199</v>
      </c>
      <c r="F7" s="4" t="str">
        <f t="shared" si="0"/>
        <v xml:space="preserve"> , </v>
      </c>
      <c r="I7" s="46">
        <f t="shared" ca="1" si="3"/>
        <v>45134</v>
      </c>
      <c r="K7" s="35">
        <f t="shared" ca="1" si="1"/>
        <v>123</v>
      </c>
      <c r="P7" s="40" t="str">
        <f>IFERROR(IF(OR(#REF!="Outreach",#REF!=""),"",#REF!),"")</f>
        <v/>
      </c>
    </row>
    <row r="8" spans="1:33" s="4" customFormat="1" x14ac:dyDescent="0.25">
      <c r="D8" s="44">
        <f t="shared" si="2"/>
        <v>199</v>
      </c>
      <c r="F8" s="4" t="str">
        <f t="shared" si="0"/>
        <v xml:space="preserve"> , </v>
      </c>
      <c r="I8" s="6">
        <f t="shared" ca="1" si="3"/>
        <v>45134</v>
      </c>
      <c r="K8" s="35">
        <f t="shared" ca="1" si="1"/>
        <v>123</v>
      </c>
      <c r="P8" s="40" t="str">
        <f>IFERROR(IF(OR(#REF!="Outreach",#REF!=""),"",#REF!),"")</f>
        <v/>
      </c>
      <c r="X8" s="7"/>
      <c r="AA8" s="7"/>
    </row>
    <row r="9" spans="1:33" s="7" customFormat="1" x14ac:dyDescent="0.25">
      <c r="D9" s="44">
        <f t="shared" si="2"/>
        <v>199</v>
      </c>
      <c r="F9" s="4" t="str">
        <f t="shared" si="0"/>
        <v xml:space="preserve"> , </v>
      </c>
      <c r="I9" s="46">
        <f t="shared" ca="1" si="3"/>
        <v>45134</v>
      </c>
      <c r="K9" s="35">
        <f t="shared" ca="1" si="1"/>
        <v>123</v>
      </c>
      <c r="P9" s="40" t="str">
        <f>IFERROR(IF(OR(#REF!="Outreach",#REF!=""),"",#REF!),"")</f>
        <v/>
      </c>
    </row>
    <row r="10" spans="1:33" s="4" customFormat="1" x14ac:dyDescent="0.25">
      <c r="D10" s="44">
        <f t="shared" si="2"/>
        <v>199</v>
      </c>
      <c r="F10" s="4" t="str">
        <f t="shared" si="0"/>
        <v xml:space="preserve"> , </v>
      </c>
      <c r="I10" s="6">
        <f t="shared" ca="1" si="3"/>
        <v>45134</v>
      </c>
      <c r="K10" s="35">
        <f t="shared" ca="1" si="1"/>
        <v>123</v>
      </c>
      <c r="P10" s="40" t="str">
        <f>IFERROR(IF(OR(#REF!="Outreach",#REF!=""),"",#REF!),"")</f>
        <v/>
      </c>
      <c r="X10" s="7"/>
      <c r="AA10" s="7"/>
    </row>
    <row r="11" spans="1:33" s="7" customFormat="1" x14ac:dyDescent="0.25">
      <c r="D11" s="44">
        <f t="shared" si="2"/>
        <v>199</v>
      </c>
      <c r="F11" s="4" t="str">
        <f t="shared" si="0"/>
        <v xml:space="preserve"> , </v>
      </c>
      <c r="I11" s="46">
        <f t="shared" ca="1" si="3"/>
        <v>45134</v>
      </c>
      <c r="K11" s="35">
        <f t="shared" ca="1" si="1"/>
        <v>123</v>
      </c>
      <c r="P11" s="40" t="str">
        <f>IFERROR(IF(OR(#REF!="Outreach",#REF!=""),"",#REF!),"")</f>
        <v/>
      </c>
    </row>
    <row r="12" spans="1:33" s="4" customFormat="1" x14ac:dyDescent="0.25">
      <c r="D12" s="44">
        <f t="shared" si="2"/>
        <v>199</v>
      </c>
      <c r="F12" s="4" t="str">
        <f t="shared" si="0"/>
        <v xml:space="preserve"> , </v>
      </c>
      <c r="I12" s="6">
        <f t="shared" ca="1" si="3"/>
        <v>45134</v>
      </c>
      <c r="K12" s="35">
        <f t="shared" ca="1" si="1"/>
        <v>123</v>
      </c>
      <c r="P12" s="40" t="str">
        <f>IFERROR(IF(OR(#REF!="Outreach",#REF!=""),"",#REF!),"")</f>
        <v/>
      </c>
      <c r="X12" s="7"/>
      <c r="AA12" s="7"/>
    </row>
    <row r="13" spans="1:33" s="7" customFormat="1" x14ac:dyDescent="0.25">
      <c r="D13" s="44">
        <f t="shared" si="2"/>
        <v>199</v>
      </c>
      <c r="F13" s="4" t="str">
        <f t="shared" si="0"/>
        <v xml:space="preserve"> , </v>
      </c>
      <c r="I13" s="46">
        <f t="shared" ca="1" si="3"/>
        <v>45134</v>
      </c>
      <c r="K13" s="35">
        <f t="shared" ca="1" si="1"/>
        <v>123</v>
      </c>
      <c r="P13" s="40" t="str">
        <f>IFERROR(IF(OR(#REF!="Outreach",#REF!=""),"",#REF!),"")</f>
        <v/>
      </c>
    </row>
    <row r="14" spans="1:33" s="4" customFormat="1" x14ac:dyDescent="0.25">
      <c r="D14" s="44">
        <f t="shared" si="2"/>
        <v>199</v>
      </c>
      <c r="F14" s="4" t="str">
        <f t="shared" si="0"/>
        <v xml:space="preserve"> , </v>
      </c>
      <c r="I14" s="6">
        <f t="shared" ca="1" si="3"/>
        <v>45134</v>
      </c>
      <c r="K14" s="35">
        <f t="shared" ca="1" si="1"/>
        <v>123</v>
      </c>
      <c r="P14" s="40" t="str">
        <f>IFERROR(IF(OR(#REF!="Outreach",#REF!=""),"",#REF!),"")</f>
        <v/>
      </c>
      <c r="X14" s="7"/>
      <c r="AA14" s="7"/>
    </row>
    <row r="15" spans="1:33" s="7" customFormat="1" x14ac:dyDescent="0.25">
      <c r="D15" s="44">
        <f t="shared" si="2"/>
        <v>199</v>
      </c>
      <c r="F15" s="4" t="str">
        <f t="shared" si="0"/>
        <v xml:space="preserve"> , </v>
      </c>
      <c r="I15" s="46">
        <f t="shared" ca="1" si="3"/>
        <v>45134</v>
      </c>
      <c r="K15" s="35">
        <f t="shared" ca="1" si="1"/>
        <v>123</v>
      </c>
      <c r="P15" s="40" t="str">
        <f>IFERROR(IF(OR(#REF!="Outreach",#REF!=""),"",#REF!),"")</f>
        <v/>
      </c>
    </row>
    <row r="16" spans="1:33" s="4" customFormat="1" x14ac:dyDescent="0.25">
      <c r="D16" s="44">
        <f t="shared" si="2"/>
        <v>199</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199</v>
      </c>
      <c r="F17" s="4" t="str">
        <f t="shared" si="0"/>
        <v xml:space="preserve"> , </v>
      </c>
      <c r="I17" s="46">
        <f t="shared" ca="1" si="3"/>
        <v>45134</v>
      </c>
      <c r="K17" s="35">
        <f t="shared" ca="1" si="1"/>
        <v>123</v>
      </c>
      <c r="P17" s="40" t="str">
        <f>IFERROR(IF(OR(#REF!="Outreach",#REF!=""),"",#REF!),"")</f>
        <v/>
      </c>
    </row>
    <row r="18" spans="4:27" s="4" customFormat="1" x14ac:dyDescent="0.25">
      <c r="D18" s="44">
        <f t="shared" si="2"/>
        <v>199</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199</v>
      </c>
      <c r="F19" s="4" t="str">
        <f t="shared" si="0"/>
        <v xml:space="preserve"> , </v>
      </c>
      <c r="I19" s="46">
        <f t="shared" ca="1" si="3"/>
        <v>45134</v>
      </c>
      <c r="K19" s="35">
        <f t="shared" ca="1" si="1"/>
        <v>123</v>
      </c>
      <c r="P19" s="40" t="str">
        <f>IFERROR(IF(OR(#REF!="Outreach",#REF!=""),"",#REF!),"")</f>
        <v/>
      </c>
    </row>
    <row r="20" spans="4:27" s="4" customFormat="1" x14ac:dyDescent="0.25">
      <c r="D20" s="44">
        <f t="shared" si="2"/>
        <v>199</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199</v>
      </c>
      <c r="F21" s="4" t="str">
        <f t="shared" si="0"/>
        <v xml:space="preserve"> , </v>
      </c>
      <c r="I21" s="46">
        <f ca="1">TODAY()</f>
        <v>45134</v>
      </c>
      <c r="K21" s="35">
        <f t="shared" ca="1" si="1"/>
        <v>123</v>
      </c>
      <c r="P21" s="40" t="str">
        <f>IFERROR(IF(OR(#REF!="Outreach",#REF!=""),"",#REF!),"")</f>
        <v/>
      </c>
    </row>
    <row r="22" spans="4:27" s="4" customFormat="1" x14ac:dyDescent="0.25">
      <c r="D22" s="44">
        <f t="shared" si="2"/>
        <v>199</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199</v>
      </c>
      <c r="F23" s="4" t="str">
        <f t="shared" si="0"/>
        <v xml:space="preserve"> , </v>
      </c>
      <c r="I23" s="46">
        <f t="shared" ca="1" si="3"/>
        <v>45134</v>
      </c>
      <c r="K23" s="35">
        <f t="shared" ca="1" si="1"/>
        <v>123</v>
      </c>
      <c r="P23" s="40" t="str">
        <f>IFERROR(IF(OR(#REF!="Outreach",#REF!=""),"",#REF!),"")</f>
        <v/>
      </c>
    </row>
    <row r="24" spans="4:27" s="4" customFormat="1" x14ac:dyDescent="0.25">
      <c r="D24" s="44">
        <f t="shared" si="2"/>
        <v>199</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199</v>
      </c>
      <c r="F25" s="4" t="str">
        <f t="shared" si="0"/>
        <v xml:space="preserve"> , </v>
      </c>
      <c r="I25" s="46">
        <f t="shared" ca="1" si="3"/>
        <v>45134</v>
      </c>
      <c r="K25" s="35">
        <f t="shared" ca="1" si="1"/>
        <v>123</v>
      </c>
      <c r="P25" s="40" t="str">
        <f>IFERROR(IF(OR(#REF!="Outreach",#REF!=""),"",#REF!),"")</f>
        <v/>
      </c>
    </row>
    <row r="26" spans="4:27" s="4" customFormat="1" x14ac:dyDescent="0.25">
      <c r="D26" s="44">
        <f t="shared" si="2"/>
        <v>199</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199</v>
      </c>
      <c r="F27" s="4" t="str">
        <f t="shared" si="0"/>
        <v xml:space="preserve"> , </v>
      </c>
      <c r="I27" s="46">
        <f t="shared" ca="1" si="3"/>
        <v>45134</v>
      </c>
      <c r="K27" s="35">
        <f t="shared" ca="1" si="1"/>
        <v>123</v>
      </c>
      <c r="P27" s="40" t="str">
        <f>IFERROR(IF(OR(#REF!="Outreach",#REF!=""),"",#REF!),"")</f>
        <v/>
      </c>
    </row>
    <row r="28" spans="4:27" s="4" customFormat="1" x14ac:dyDescent="0.25">
      <c r="D28" s="44">
        <f t="shared" si="2"/>
        <v>199</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199</v>
      </c>
      <c r="F29" s="4" t="str">
        <f t="shared" si="0"/>
        <v xml:space="preserve"> , </v>
      </c>
      <c r="I29" s="46">
        <f t="shared" ca="1" si="3"/>
        <v>45134</v>
      </c>
      <c r="K29" s="35">
        <f t="shared" ca="1" si="1"/>
        <v>123</v>
      </c>
      <c r="P29" s="40" t="str">
        <f>IFERROR(IF(OR(#REF!="Outreach",#REF!=""),"",#REF!),"")</f>
        <v/>
      </c>
    </row>
    <row r="30" spans="4:27" s="4" customFormat="1" x14ac:dyDescent="0.25">
      <c r="D30" s="44">
        <f t="shared" si="2"/>
        <v>199</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199</v>
      </c>
      <c r="F31" s="4" t="str">
        <f t="shared" si="0"/>
        <v xml:space="preserve"> , </v>
      </c>
      <c r="I31" s="46">
        <f t="shared" ca="1" si="3"/>
        <v>45134</v>
      </c>
      <c r="K31" s="35">
        <f t="shared" ca="1" si="1"/>
        <v>123</v>
      </c>
      <c r="P31" s="40" t="str">
        <f>IFERROR(IF(OR(#REF!="Outreach",#REF!=""),"",#REF!),"")</f>
        <v/>
      </c>
    </row>
    <row r="32" spans="4:27" s="4" customFormat="1" x14ac:dyDescent="0.25">
      <c r="D32" s="44">
        <f t="shared" si="2"/>
        <v>199</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199</v>
      </c>
      <c r="F33" s="4" t="str">
        <f t="shared" si="0"/>
        <v xml:space="preserve"> , </v>
      </c>
      <c r="I33" s="46">
        <f t="shared" ca="1" si="3"/>
        <v>45134</v>
      </c>
      <c r="K33" s="35">
        <f t="shared" ca="1" si="1"/>
        <v>123</v>
      </c>
      <c r="P33" s="40" t="str">
        <f>IFERROR(IF(OR(#REF!="Outreach",#REF!=""),"",#REF!),"")</f>
        <v/>
      </c>
    </row>
    <row r="34" spans="4:27" s="4" customFormat="1" x14ac:dyDescent="0.25">
      <c r="D34" s="44">
        <f t="shared" si="2"/>
        <v>199</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199</v>
      </c>
      <c r="F35" s="4" t="str">
        <f t="shared" si="0"/>
        <v xml:space="preserve"> , </v>
      </c>
      <c r="I35" s="46">
        <f t="shared" ca="1" si="3"/>
        <v>45134</v>
      </c>
      <c r="K35" s="35">
        <f t="shared" ca="1" si="1"/>
        <v>123</v>
      </c>
      <c r="P35" s="40" t="str">
        <f>IFERROR(IF(OR(#REF!="Outreach",#REF!=""),"",#REF!),"")</f>
        <v/>
      </c>
    </row>
    <row r="36" spans="4:27" s="4" customFormat="1" x14ac:dyDescent="0.25">
      <c r="D36" s="44">
        <f t="shared" si="2"/>
        <v>199</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ref="D37:D68" si="4">COUNTIF($F$2:$F$200,F38)</f>
        <v>199</v>
      </c>
      <c r="F37" s="4" t="str">
        <f t="shared" si="0"/>
        <v xml:space="preserve"> , </v>
      </c>
      <c r="I37" s="46">
        <f ca="1">TODAY()</f>
        <v>45134</v>
      </c>
      <c r="K37" s="35">
        <f t="shared" ca="1" si="1"/>
        <v>123</v>
      </c>
      <c r="P37" s="40" t="str">
        <f>IFERROR(IF(OR(#REF!="Outreach",#REF!=""),"",#REF!),"")</f>
        <v/>
      </c>
    </row>
    <row r="38" spans="4:27" s="4" customFormat="1" x14ac:dyDescent="0.25">
      <c r="D38" s="44">
        <f t="shared" si="4"/>
        <v>199</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4"/>
        <v>199</v>
      </c>
      <c r="F39" s="4" t="str">
        <f t="shared" si="0"/>
        <v xml:space="preserve"> , </v>
      </c>
      <c r="I39" s="46">
        <f t="shared" ca="1" si="3"/>
        <v>45134</v>
      </c>
      <c r="K39" s="35">
        <f t="shared" ca="1" si="1"/>
        <v>123</v>
      </c>
      <c r="P39" s="40" t="str">
        <f>IFERROR(IF(OR(#REF!="Outreach",#REF!=""),"",#REF!),"")</f>
        <v/>
      </c>
    </row>
    <row r="40" spans="4:27" s="4" customFormat="1" x14ac:dyDescent="0.25">
      <c r="D40" s="44">
        <f t="shared" si="4"/>
        <v>199</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199</v>
      </c>
      <c r="F41" s="4" t="str">
        <f t="shared" si="0"/>
        <v xml:space="preserve"> , </v>
      </c>
      <c r="I41" s="46">
        <f t="shared" ca="1" si="3"/>
        <v>45134</v>
      </c>
      <c r="K41" s="35">
        <f t="shared" ca="1" si="1"/>
        <v>123</v>
      </c>
      <c r="P41" s="40" t="str">
        <f>IFERROR(IF(OR(#REF!="Outreach",#REF!=""),"",#REF!),"")</f>
        <v/>
      </c>
    </row>
    <row r="42" spans="4:27" s="4" customFormat="1" x14ac:dyDescent="0.25">
      <c r="D42" s="44">
        <f t="shared" si="4"/>
        <v>199</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199</v>
      </c>
      <c r="F43" s="4" t="str">
        <f t="shared" si="0"/>
        <v xml:space="preserve"> , </v>
      </c>
      <c r="I43" s="46">
        <f t="shared" ca="1" si="3"/>
        <v>45134</v>
      </c>
      <c r="K43" s="35">
        <f t="shared" ca="1" si="1"/>
        <v>123</v>
      </c>
      <c r="P43" s="40" t="str">
        <f>IFERROR(IF(OR(#REF!="Outreach",#REF!=""),"",#REF!),"")</f>
        <v/>
      </c>
    </row>
    <row r="44" spans="4:27" s="4" customFormat="1" x14ac:dyDescent="0.25">
      <c r="D44" s="44">
        <f t="shared" si="4"/>
        <v>199</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199</v>
      </c>
      <c r="F45" s="4" t="str">
        <f t="shared" si="0"/>
        <v xml:space="preserve"> , </v>
      </c>
      <c r="I45" s="46">
        <f t="shared" ca="1" si="3"/>
        <v>45134</v>
      </c>
      <c r="K45" s="35">
        <f t="shared" ca="1" si="1"/>
        <v>123</v>
      </c>
      <c r="P45" s="40" t="str">
        <f>IFERROR(IF(OR(#REF!="Outreach",#REF!=""),"",#REF!),"")</f>
        <v/>
      </c>
    </row>
    <row r="46" spans="4:27" s="4" customFormat="1" x14ac:dyDescent="0.25">
      <c r="D46" s="44">
        <f t="shared" si="4"/>
        <v>199</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199</v>
      </c>
      <c r="F47" s="4" t="str">
        <f t="shared" si="0"/>
        <v xml:space="preserve"> , </v>
      </c>
      <c r="I47" s="46">
        <f t="shared" ca="1" si="3"/>
        <v>45134</v>
      </c>
      <c r="K47" s="35">
        <f t="shared" ca="1" si="1"/>
        <v>123</v>
      </c>
      <c r="P47" s="40" t="str">
        <f>IFERROR(IF(OR(#REF!="Outreach",#REF!=""),"",#REF!),"")</f>
        <v/>
      </c>
    </row>
    <row r="48" spans="4:27" s="4" customFormat="1" x14ac:dyDescent="0.25">
      <c r="D48" s="44">
        <f t="shared" si="4"/>
        <v>199</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199</v>
      </c>
      <c r="F49" s="4" t="str">
        <f t="shared" si="0"/>
        <v xml:space="preserve"> , </v>
      </c>
      <c r="I49" s="46">
        <f t="shared" ca="1" si="3"/>
        <v>45134</v>
      </c>
      <c r="K49" s="35">
        <f t="shared" ca="1" si="1"/>
        <v>123</v>
      </c>
      <c r="P49" s="40" t="str">
        <f>IFERROR(IF(OR(#REF!="Outreach",#REF!=""),"",#REF!),"")</f>
        <v/>
      </c>
    </row>
    <row r="50" spans="4:27" s="4" customFormat="1" x14ac:dyDescent="0.25">
      <c r="D50" s="44">
        <f t="shared" si="4"/>
        <v>199</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199</v>
      </c>
      <c r="F51" s="4" t="str">
        <f t="shared" si="0"/>
        <v xml:space="preserve"> , </v>
      </c>
      <c r="I51" s="46">
        <f t="shared" ca="1" si="3"/>
        <v>45134</v>
      </c>
      <c r="K51" s="35">
        <f t="shared" ca="1" si="1"/>
        <v>123</v>
      </c>
      <c r="P51" s="40" t="str">
        <f>IFERROR(IF(OR(#REF!="Outreach",#REF!=""),"",#REF!),"")</f>
        <v/>
      </c>
    </row>
    <row r="52" spans="4:27" s="4" customFormat="1" x14ac:dyDescent="0.25">
      <c r="D52" s="44">
        <f t="shared" si="4"/>
        <v>199</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199</v>
      </c>
      <c r="F53" s="4" t="str">
        <f t="shared" si="0"/>
        <v xml:space="preserve"> , </v>
      </c>
      <c r="I53" s="46">
        <f t="shared" ca="1" si="3"/>
        <v>45134</v>
      </c>
      <c r="K53" s="35">
        <f t="shared" ca="1" si="1"/>
        <v>123</v>
      </c>
      <c r="P53" s="40" t="str">
        <f>IFERROR(IF(OR(#REF!="Outreach",#REF!=""),"",#REF!),"")</f>
        <v/>
      </c>
    </row>
    <row r="54" spans="4:27" s="4" customFormat="1" x14ac:dyDescent="0.25">
      <c r="D54" s="44">
        <f t="shared" si="4"/>
        <v>199</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199</v>
      </c>
      <c r="F55" s="4" t="str">
        <f t="shared" si="0"/>
        <v xml:space="preserve"> , </v>
      </c>
      <c r="I55" s="46">
        <f t="shared" ca="1" si="3"/>
        <v>45134</v>
      </c>
      <c r="K55" s="35">
        <f t="shared" ca="1" si="1"/>
        <v>123</v>
      </c>
      <c r="P55" s="40" t="str">
        <f>IFERROR(IF(OR(#REF!="Outreach",#REF!=""),"",#REF!),"")</f>
        <v/>
      </c>
    </row>
    <row r="56" spans="4:27" s="4" customFormat="1" x14ac:dyDescent="0.25">
      <c r="D56" s="44">
        <f t="shared" si="4"/>
        <v>199</v>
      </c>
      <c r="F56" s="4" t="str">
        <f t="shared" si="0"/>
        <v xml:space="preserve"> , </v>
      </c>
      <c r="I56" s="6">
        <f t="shared" ca="1" si="3"/>
        <v>45134</v>
      </c>
      <c r="K56" s="35">
        <f t="shared" ref="K56:K119" ca="1" si="5">DATEDIF(J56,TODAY(),"y")</f>
        <v>123</v>
      </c>
      <c r="P56" s="40" t="str">
        <f>IFERROR(IF(OR(#REF!="Outreach",#REF!=""),"",#REF!),"")</f>
        <v/>
      </c>
      <c r="X56" s="7"/>
      <c r="AA56" s="7"/>
    </row>
    <row r="57" spans="4:27" s="7" customFormat="1" x14ac:dyDescent="0.25">
      <c r="D57" s="44">
        <f t="shared" si="4"/>
        <v>199</v>
      </c>
      <c r="F57" s="4" t="str">
        <f t="shared" ref="F57:F120" si="6">CONCATENATE(G57," , ",H57)</f>
        <v xml:space="preserve"> , </v>
      </c>
      <c r="I57" s="46">
        <f ca="1">TODAY()</f>
        <v>45134</v>
      </c>
      <c r="K57" s="35">
        <f t="shared" ca="1" si="5"/>
        <v>123</v>
      </c>
      <c r="P57" s="40" t="str">
        <f>IFERROR(IF(OR(#REF!="Outreach",#REF!=""),"",#REF!),"")</f>
        <v/>
      </c>
    </row>
    <row r="58" spans="4:27" s="4" customFormat="1" x14ac:dyDescent="0.25">
      <c r="D58" s="44">
        <f t="shared" si="4"/>
        <v>199</v>
      </c>
      <c r="F58" s="4" t="str">
        <f t="shared" si="6"/>
        <v xml:space="preserve"> , </v>
      </c>
      <c r="I58" s="6">
        <f ca="1">TODAY()</f>
        <v>45134</v>
      </c>
      <c r="K58" s="35">
        <f t="shared" ca="1" si="5"/>
        <v>123</v>
      </c>
      <c r="P58" s="40" t="str">
        <f>IFERROR(IF(OR(#REF!="Outreach",#REF!=""),"",#REF!),"")</f>
        <v/>
      </c>
      <c r="X58" s="7"/>
      <c r="AA58" s="7"/>
    </row>
    <row r="59" spans="4:27" s="7" customFormat="1" x14ac:dyDescent="0.25">
      <c r="D59" s="44">
        <f t="shared" si="4"/>
        <v>199</v>
      </c>
      <c r="F59" s="4" t="str">
        <f t="shared" si="6"/>
        <v xml:space="preserve"> , </v>
      </c>
      <c r="I59" s="46">
        <f ca="1">TODAY()</f>
        <v>45134</v>
      </c>
      <c r="K59" s="35">
        <f t="shared" ca="1" si="5"/>
        <v>123</v>
      </c>
      <c r="P59" s="40" t="str">
        <f>IFERROR(IF(OR(#REF!="Outreach",#REF!=""),"",#REF!),"")</f>
        <v/>
      </c>
    </row>
    <row r="60" spans="4:27" s="4" customFormat="1" x14ac:dyDescent="0.25">
      <c r="D60" s="44">
        <f t="shared" si="4"/>
        <v>199</v>
      </c>
      <c r="F60" s="4" t="str">
        <f t="shared" si="6"/>
        <v xml:space="preserve"> , </v>
      </c>
      <c r="I60" s="6">
        <f t="shared" ref="I60:I85" ca="1" si="7">TODAY()</f>
        <v>45134</v>
      </c>
      <c r="K60" s="35">
        <f t="shared" ca="1" si="5"/>
        <v>123</v>
      </c>
      <c r="P60" s="40" t="str">
        <f>IFERROR(IF(OR(#REF!="Outreach",#REF!=""),"",#REF!),"")</f>
        <v/>
      </c>
      <c r="X60" s="7"/>
      <c r="AA60" s="7"/>
    </row>
    <row r="61" spans="4:27" s="7" customFormat="1" x14ac:dyDescent="0.25">
      <c r="D61" s="44">
        <f t="shared" si="4"/>
        <v>199</v>
      </c>
      <c r="F61" s="4" t="str">
        <f t="shared" si="6"/>
        <v xml:space="preserve"> , </v>
      </c>
      <c r="I61" s="46">
        <f t="shared" ca="1" si="7"/>
        <v>45134</v>
      </c>
      <c r="K61" s="35">
        <f t="shared" ca="1" si="5"/>
        <v>123</v>
      </c>
      <c r="P61" s="40" t="str">
        <f>IFERROR(IF(OR(#REF!="Outreach",#REF!=""),"",#REF!),"")</f>
        <v/>
      </c>
    </row>
    <row r="62" spans="4:27" s="4" customFormat="1" x14ac:dyDescent="0.25">
      <c r="D62" s="44">
        <f t="shared" si="4"/>
        <v>199</v>
      </c>
      <c r="F62" s="4" t="str">
        <f t="shared" si="6"/>
        <v xml:space="preserve"> , </v>
      </c>
      <c r="I62" s="6">
        <f t="shared" ca="1" si="7"/>
        <v>45134</v>
      </c>
      <c r="K62" s="35">
        <f t="shared" ca="1" si="5"/>
        <v>123</v>
      </c>
      <c r="P62" s="40" t="str">
        <f>IFERROR(IF(OR(#REF!="Outreach",#REF!=""),"",#REF!),"")</f>
        <v/>
      </c>
      <c r="X62" s="7"/>
      <c r="AA62" s="7"/>
    </row>
    <row r="63" spans="4:27" s="7" customFormat="1" x14ac:dyDescent="0.25">
      <c r="D63" s="44">
        <f t="shared" si="4"/>
        <v>199</v>
      </c>
      <c r="F63" s="4" t="str">
        <f t="shared" si="6"/>
        <v xml:space="preserve"> , </v>
      </c>
      <c r="I63" s="46">
        <f t="shared" ca="1" si="7"/>
        <v>45134</v>
      </c>
      <c r="K63" s="35">
        <f t="shared" ca="1" si="5"/>
        <v>123</v>
      </c>
      <c r="P63" s="40" t="str">
        <f>IFERROR(IF(OR(#REF!="Outreach",#REF!=""),"",#REF!),"")</f>
        <v/>
      </c>
    </row>
    <row r="64" spans="4:27" s="4" customFormat="1" x14ac:dyDescent="0.25">
      <c r="D64" s="44">
        <f t="shared" si="4"/>
        <v>199</v>
      </c>
      <c r="F64" s="4" t="str">
        <f t="shared" si="6"/>
        <v xml:space="preserve"> , </v>
      </c>
      <c r="I64" s="6">
        <f t="shared" ca="1" si="7"/>
        <v>45134</v>
      </c>
      <c r="K64" s="35">
        <f t="shared" ca="1" si="5"/>
        <v>123</v>
      </c>
      <c r="P64" s="40" t="str">
        <f>IFERROR(IF(OR(#REF!="Outreach",#REF!=""),"",#REF!),"")</f>
        <v/>
      </c>
      <c r="X64" s="7"/>
      <c r="AA64" s="7"/>
    </row>
    <row r="65" spans="4:27" s="7" customFormat="1" x14ac:dyDescent="0.25">
      <c r="D65" s="44">
        <f t="shared" si="4"/>
        <v>199</v>
      </c>
      <c r="F65" s="4" t="str">
        <f t="shared" si="6"/>
        <v xml:space="preserve"> , </v>
      </c>
      <c r="I65" s="46">
        <f t="shared" ca="1" si="7"/>
        <v>45134</v>
      </c>
      <c r="K65" s="35">
        <f t="shared" ca="1" si="5"/>
        <v>123</v>
      </c>
      <c r="P65" s="40" t="str">
        <f>IFERROR(IF(OR(#REF!="Outreach",#REF!=""),"",#REF!),"")</f>
        <v/>
      </c>
    </row>
    <row r="66" spans="4:27" s="4" customFormat="1" x14ac:dyDescent="0.25">
      <c r="D66" s="44">
        <f t="shared" si="4"/>
        <v>199</v>
      </c>
      <c r="F66" s="4" t="str">
        <f t="shared" si="6"/>
        <v xml:space="preserve"> , </v>
      </c>
      <c r="I66" s="6">
        <f t="shared" ca="1" si="7"/>
        <v>45134</v>
      </c>
      <c r="K66" s="35">
        <f t="shared" ca="1" si="5"/>
        <v>123</v>
      </c>
      <c r="P66" s="40" t="str">
        <f>IFERROR(IF(OR(#REF!="Outreach",#REF!=""),"",#REF!),"")</f>
        <v/>
      </c>
      <c r="X66" s="7"/>
      <c r="AA66" s="7"/>
    </row>
    <row r="67" spans="4:27" s="7" customFormat="1" x14ac:dyDescent="0.25">
      <c r="D67" s="44">
        <f t="shared" si="4"/>
        <v>199</v>
      </c>
      <c r="F67" s="4" t="str">
        <f t="shared" si="6"/>
        <v xml:space="preserve"> , </v>
      </c>
      <c r="I67" s="46">
        <f t="shared" ca="1" si="7"/>
        <v>45134</v>
      </c>
      <c r="K67" s="35">
        <f t="shared" ca="1" si="5"/>
        <v>123</v>
      </c>
      <c r="P67" s="40" t="str">
        <f>IFERROR(IF(OR(#REF!="Outreach",#REF!=""),"",#REF!),"")</f>
        <v/>
      </c>
    </row>
    <row r="68" spans="4:27" s="4" customFormat="1" x14ac:dyDescent="0.25">
      <c r="D68" s="44">
        <f t="shared" si="4"/>
        <v>199</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ref="D69:D100" si="8">COUNTIF($F$2:$F$200,F70)</f>
        <v>199</v>
      </c>
      <c r="F69" s="4" t="str">
        <f t="shared" si="6"/>
        <v xml:space="preserve"> , </v>
      </c>
      <c r="I69" s="46">
        <f t="shared" ca="1" si="7"/>
        <v>45134</v>
      </c>
      <c r="K69" s="35">
        <f t="shared" ca="1" si="5"/>
        <v>123</v>
      </c>
      <c r="P69" s="40" t="str">
        <f>IFERROR(IF(OR(#REF!="Outreach",#REF!=""),"",#REF!),"")</f>
        <v/>
      </c>
    </row>
    <row r="70" spans="4:27" s="4" customFormat="1" x14ac:dyDescent="0.25">
      <c r="D70" s="44">
        <f t="shared" si="8"/>
        <v>199</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8"/>
        <v>199</v>
      </c>
      <c r="F71" s="4" t="str">
        <f t="shared" si="6"/>
        <v xml:space="preserve"> , </v>
      </c>
      <c r="I71" s="46">
        <f t="shared" ca="1" si="7"/>
        <v>45134</v>
      </c>
      <c r="K71" s="35">
        <f t="shared" ca="1" si="5"/>
        <v>123</v>
      </c>
      <c r="P71" s="40" t="str">
        <f>IFERROR(IF(OR(#REF!="Outreach",#REF!=""),"",#REF!),"")</f>
        <v/>
      </c>
    </row>
    <row r="72" spans="4:27" s="4" customFormat="1" x14ac:dyDescent="0.25">
      <c r="D72" s="44">
        <f t="shared" si="8"/>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199</v>
      </c>
      <c r="F73" s="4" t="str">
        <f t="shared" si="6"/>
        <v xml:space="preserve"> , </v>
      </c>
      <c r="I73" s="46">
        <f t="shared" ca="1" si="7"/>
        <v>45134</v>
      </c>
      <c r="K73" s="35">
        <f t="shared" ca="1" si="5"/>
        <v>123</v>
      </c>
      <c r="P73" s="40" t="str">
        <f>IFERROR(IF(OR(#REF!="Outreach",#REF!=""),"",#REF!),"")</f>
        <v/>
      </c>
    </row>
    <row r="74" spans="4:27" s="4" customFormat="1" x14ac:dyDescent="0.25">
      <c r="D74" s="44">
        <f t="shared" si="8"/>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199</v>
      </c>
      <c r="F75" s="4" t="str">
        <f t="shared" si="6"/>
        <v xml:space="preserve"> , </v>
      </c>
      <c r="I75" s="46">
        <f t="shared" ca="1" si="7"/>
        <v>45134</v>
      </c>
      <c r="K75" s="35">
        <f t="shared" ca="1" si="5"/>
        <v>123</v>
      </c>
      <c r="P75" s="40" t="str">
        <f>IFERROR(IF(OR(#REF!="Outreach",#REF!=""),"",#REF!),"")</f>
        <v/>
      </c>
    </row>
    <row r="76" spans="4:27" s="4" customFormat="1" x14ac:dyDescent="0.25">
      <c r="D76" s="44">
        <f t="shared" si="8"/>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199</v>
      </c>
      <c r="F77" s="4" t="str">
        <f t="shared" si="6"/>
        <v xml:space="preserve"> , </v>
      </c>
      <c r="I77" s="46">
        <f t="shared" ca="1" si="7"/>
        <v>45134</v>
      </c>
      <c r="K77" s="35">
        <f t="shared" ca="1" si="5"/>
        <v>123</v>
      </c>
      <c r="P77" s="40" t="str">
        <f>IFERROR(IF(OR(#REF!="Outreach",#REF!=""),"",#REF!),"")</f>
        <v/>
      </c>
    </row>
    <row r="78" spans="4:27" s="4" customFormat="1" x14ac:dyDescent="0.25">
      <c r="D78" s="44">
        <f t="shared" si="8"/>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199</v>
      </c>
      <c r="F79" s="4" t="str">
        <f t="shared" si="6"/>
        <v xml:space="preserve"> , </v>
      </c>
      <c r="I79" s="46">
        <f t="shared" ca="1" si="7"/>
        <v>45134</v>
      </c>
      <c r="K79" s="35">
        <f t="shared" ca="1" si="5"/>
        <v>123</v>
      </c>
      <c r="P79" s="40" t="str">
        <f>IFERROR(IF(OR(#REF!="Outreach",#REF!=""),"",#REF!),"")</f>
        <v/>
      </c>
    </row>
    <row r="80" spans="4:27" s="4" customFormat="1" x14ac:dyDescent="0.25">
      <c r="D80" s="44">
        <f t="shared" si="8"/>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199</v>
      </c>
      <c r="F81" s="4" t="str">
        <f t="shared" si="6"/>
        <v xml:space="preserve"> , </v>
      </c>
      <c r="I81" s="46">
        <f t="shared" ca="1" si="7"/>
        <v>45134</v>
      </c>
      <c r="K81" s="35">
        <f t="shared" ca="1" si="5"/>
        <v>123</v>
      </c>
      <c r="P81" s="40" t="str">
        <f>IFERROR(IF(OR(#REF!="Outreach",#REF!=""),"",#REF!),"")</f>
        <v/>
      </c>
    </row>
    <row r="82" spans="4:27" s="4" customFormat="1" x14ac:dyDescent="0.25">
      <c r="D82" s="44">
        <f t="shared" si="8"/>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199</v>
      </c>
      <c r="F83" s="4" t="str">
        <f t="shared" si="6"/>
        <v xml:space="preserve"> , </v>
      </c>
      <c r="I83" s="46">
        <f t="shared" ca="1" si="7"/>
        <v>45134</v>
      </c>
      <c r="K83" s="35">
        <f t="shared" ca="1" si="5"/>
        <v>123</v>
      </c>
      <c r="P83" s="40" t="str">
        <f>IFERROR(IF(OR(#REF!="Outreach",#REF!=""),"",#REF!),"")</f>
        <v/>
      </c>
    </row>
    <row r="84" spans="4:27" s="4" customFormat="1" x14ac:dyDescent="0.25">
      <c r="D84" s="44">
        <f t="shared" si="8"/>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199</v>
      </c>
      <c r="F85" s="4" t="str">
        <f t="shared" si="6"/>
        <v xml:space="preserve"> , </v>
      </c>
      <c r="I85" s="46">
        <f t="shared" ca="1" si="7"/>
        <v>45134</v>
      </c>
      <c r="K85" s="35">
        <f t="shared" ca="1" si="5"/>
        <v>123</v>
      </c>
      <c r="P85" s="40" t="str">
        <f>IFERROR(IF(OR(#REF!="Outreach",#REF!=""),"",#REF!),"")</f>
        <v/>
      </c>
    </row>
    <row r="86" spans="4:27" s="4" customFormat="1" x14ac:dyDescent="0.25">
      <c r="D86" s="44">
        <f t="shared" si="8"/>
        <v>199</v>
      </c>
      <c r="F86" s="4" t="str">
        <f t="shared" si="6"/>
        <v xml:space="preserve"> , </v>
      </c>
      <c r="I86" s="6">
        <f ca="1">TODAY()</f>
        <v>45134</v>
      </c>
      <c r="K86" s="35">
        <f t="shared" ca="1" si="5"/>
        <v>123</v>
      </c>
      <c r="P86" s="40" t="str">
        <f>IFERROR(IF(OR(#REF!="Outreach",#REF!=""),"",#REF!),"")</f>
        <v/>
      </c>
      <c r="X86" s="7"/>
      <c r="AA86" s="7"/>
    </row>
    <row r="87" spans="4:27" s="7" customFormat="1" x14ac:dyDescent="0.25">
      <c r="D87" s="44">
        <f t="shared" si="8"/>
        <v>199</v>
      </c>
      <c r="F87" s="4" t="str">
        <f t="shared" si="6"/>
        <v xml:space="preserve"> , </v>
      </c>
      <c r="I87" s="46">
        <f t="shared" ref="I87:I120" ca="1" si="9">TODAY()</f>
        <v>45134</v>
      </c>
      <c r="K87" s="35">
        <f t="shared" ca="1" si="5"/>
        <v>123</v>
      </c>
      <c r="P87" s="40" t="str">
        <f>IFERROR(IF(OR(#REF!="Outreach",#REF!=""),"",#REF!),"")</f>
        <v/>
      </c>
    </row>
    <row r="88" spans="4:27" s="4" customFormat="1" x14ac:dyDescent="0.25">
      <c r="D88" s="44">
        <f t="shared" si="8"/>
        <v>199</v>
      </c>
      <c r="F88" s="4" t="str">
        <f t="shared" si="6"/>
        <v xml:space="preserve"> , </v>
      </c>
      <c r="I88" s="6">
        <f t="shared" ca="1" si="9"/>
        <v>45134</v>
      </c>
      <c r="K88" s="35">
        <f t="shared" ca="1" si="5"/>
        <v>123</v>
      </c>
      <c r="P88" s="40" t="str">
        <f>IFERROR(IF(OR(#REF!="Outreach",#REF!=""),"",#REF!),"")</f>
        <v/>
      </c>
      <c r="X88" s="7"/>
      <c r="AA88" s="7"/>
    </row>
    <row r="89" spans="4:27" s="7" customFormat="1" x14ac:dyDescent="0.25">
      <c r="D89" s="44">
        <f t="shared" si="8"/>
        <v>199</v>
      </c>
      <c r="F89" s="4" t="str">
        <f t="shared" si="6"/>
        <v xml:space="preserve"> , </v>
      </c>
      <c r="I89" s="46">
        <f t="shared" ca="1" si="9"/>
        <v>45134</v>
      </c>
      <c r="K89" s="35">
        <f t="shared" ca="1" si="5"/>
        <v>123</v>
      </c>
      <c r="P89" s="40" t="str">
        <f>IFERROR(IF(OR(#REF!="Outreach",#REF!=""),"",#REF!),"")</f>
        <v/>
      </c>
    </row>
    <row r="90" spans="4:27" s="4" customFormat="1" x14ac:dyDescent="0.25">
      <c r="D90" s="44">
        <f t="shared" si="8"/>
        <v>199</v>
      </c>
      <c r="F90" s="4" t="str">
        <f t="shared" si="6"/>
        <v xml:space="preserve"> , </v>
      </c>
      <c r="I90" s="6">
        <f t="shared" ca="1" si="9"/>
        <v>45134</v>
      </c>
      <c r="K90" s="35">
        <f t="shared" ca="1" si="5"/>
        <v>123</v>
      </c>
      <c r="P90" s="40" t="str">
        <f>IFERROR(IF(OR(#REF!="Outreach",#REF!=""),"",#REF!),"")</f>
        <v/>
      </c>
      <c r="X90" s="7"/>
      <c r="AA90" s="7"/>
    </row>
    <row r="91" spans="4:27" s="7" customFormat="1" x14ac:dyDescent="0.25">
      <c r="D91" s="44">
        <f t="shared" si="8"/>
        <v>199</v>
      </c>
      <c r="F91" s="4" t="str">
        <f t="shared" si="6"/>
        <v xml:space="preserve"> , </v>
      </c>
      <c r="I91" s="46">
        <f t="shared" ca="1" si="9"/>
        <v>45134</v>
      </c>
      <c r="K91" s="35">
        <f t="shared" ca="1" si="5"/>
        <v>123</v>
      </c>
      <c r="P91" s="40" t="str">
        <f>IFERROR(IF(OR(#REF!="Outreach",#REF!=""),"",#REF!),"")</f>
        <v/>
      </c>
    </row>
    <row r="92" spans="4:27" s="4" customFormat="1" x14ac:dyDescent="0.25">
      <c r="D92" s="44">
        <f t="shared" si="8"/>
        <v>199</v>
      </c>
      <c r="F92" s="4" t="str">
        <f t="shared" si="6"/>
        <v xml:space="preserve"> , </v>
      </c>
      <c r="I92" s="6">
        <f t="shared" ca="1" si="9"/>
        <v>45134</v>
      </c>
      <c r="K92" s="35">
        <f t="shared" ca="1" si="5"/>
        <v>123</v>
      </c>
      <c r="P92" s="40" t="str">
        <f>IFERROR(IF(OR(#REF!="Outreach",#REF!=""),"",#REF!),"")</f>
        <v/>
      </c>
      <c r="X92" s="7"/>
      <c r="AA92" s="7"/>
    </row>
    <row r="93" spans="4:27" s="7" customFormat="1" x14ac:dyDescent="0.25">
      <c r="D93" s="44">
        <f t="shared" si="8"/>
        <v>199</v>
      </c>
      <c r="F93" s="4" t="str">
        <f t="shared" si="6"/>
        <v xml:space="preserve"> , </v>
      </c>
      <c r="I93" s="46">
        <f t="shared" ca="1" si="9"/>
        <v>45134</v>
      </c>
      <c r="K93" s="35">
        <f t="shared" ca="1" si="5"/>
        <v>123</v>
      </c>
      <c r="P93" s="40" t="str">
        <f>IFERROR(IF(OR(#REF!="Outreach",#REF!=""),"",#REF!),"")</f>
        <v/>
      </c>
    </row>
    <row r="94" spans="4:27" s="4" customFormat="1" x14ac:dyDescent="0.25">
      <c r="D94" s="44">
        <f t="shared" si="8"/>
        <v>199</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199</v>
      </c>
      <c r="F95" s="4" t="str">
        <f t="shared" si="6"/>
        <v xml:space="preserve"> , </v>
      </c>
      <c r="I95" s="46">
        <f t="shared" ca="1" si="9"/>
        <v>45134</v>
      </c>
      <c r="K95" s="35">
        <f t="shared" ca="1" si="5"/>
        <v>123</v>
      </c>
      <c r="P95" s="40" t="str">
        <f>IFERROR(IF(OR(#REF!="Outreach",#REF!=""),"",#REF!),"")</f>
        <v/>
      </c>
    </row>
    <row r="96" spans="4:27" s="4" customFormat="1" x14ac:dyDescent="0.25">
      <c r="D96" s="44">
        <f t="shared" si="8"/>
        <v>199</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199</v>
      </c>
      <c r="F97" s="4" t="str">
        <f t="shared" si="6"/>
        <v xml:space="preserve"> , </v>
      </c>
      <c r="I97" s="46">
        <f t="shared" ca="1" si="9"/>
        <v>45134</v>
      </c>
      <c r="K97" s="35">
        <f t="shared" ca="1" si="5"/>
        <v>123</v>
      </c>
      <c r="P97" s="40" t="str">
        <f>IFERROR(IF(OR(#REF!="Outreach",#REF!=""),"",#REF!),"")</f>
        <v/>
      </c>
    </row>
    <row r="98" spans="4:27" s="4" customFormat="1" x14ac:dyDescent="0.25">
      <c r="D98" s="44">
        <f t="shared" si="8"/>
        <v>199</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199</v>
      </c>
      <c r="F99" s="4" t="str">
        <f t="shared" si="6"/>
        <v xml:space="preserve"> , </v>
      </c>
      <c r="I99" s="46">
        <f t="shared" ca="1" si="9"/>
        <v>45134</v>
      </c>
      <c r="K99" s="35">
        <f t="shared" ca="1" si="5"/>
        <v>123</v>
      </c>
      <c r="P99" s="40" t="str">
        <f>IFERROR(IF(OR(#REF!="Outreach",#REF!=""),"",#REF!),"")</f>
        <v/>
      </c>
    </row>
    <row r="100" spans="4:27" s="4" customFormat="1" x14ac:dyDescent="0.25">
      <c r="D100" s="44">
        <f t="shared" si="8"/>
        <v>199</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ref="D101:D132" si="10">COUNTIF($F$2:$F$200,F102)</f>
        <v>199</v>
      </c>
      <c r="F101" s="4" t="str">
        <f t="shared" si="6"/>
        <v xml:space="preserve"> , </v>
      </c>
      <c r="I101" s="46">
        <f t="shared" ca="1" si="9"/>
        <v>45134</v>
      </c>
      <c r="K101" s="35">
        <f t="shared" ca="1" si="5"/>
        <v>123</v>
      </c>
      <c r="P101" s="40" t="str">
        <f>IFERROR(IF(OR(#REF!="Outreach",#REF!=""),"",#REF!),"")</f>
        <v/>
      </c>
    </row>
    <row r="102" spans="4:27" s="4" customFormat="1" x14ac:dyDescent="0.25">
      <c r="D102" s="44">
        <f t="shared" si="10"/>
        <v>199</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10"/>
        <v>199</v>
      </c>
      <c r="F103" s="4" t="str">
        <f t="shared" si="6"/>
        <v xml:space="preserve"> , </v>
      </c>
      <c r="I103" s="46">
        <f t="shared" ca="1" si="9"/>
        <v>45134</v>
      </c>
      <c r="K103" s="35">
        <f t="shared" ca="1" si="5"/>
        <v>123</v>
      </c>
      <c r="P103" s="40" t="str">
        <f>IFERROR(IF(OR(#REF!="Outreach",#REF!=""),"",#REF!),"")</f>
        <v/>
      </c>
    </row>
    <row r="104" spans="4:27" s="4" customFormat="1" x14ac:dyDescent="0.25">
      <c r="D104" s="44">
        <f t="shared" si="10"/>
        <v>199</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199</v>
      </c>
      <c r="F105" s="4" t="str">
        <f t="shared" si="6"/>
        <v xml:space="preserve"> , </v>
      </c>
      <c r="I105" s="46">
        <f t="shared" ca="1" si="9"/>
        <v>45134</v>
      </c>
      <c r="K105" s="35">
        <f t="shared" ca="1" si="5"/>
        <v>123</v>
      </c>
      <c r="P105" s="40" t="str">
        <f>IFERROR(IF(OR(#REF!="Outreach",#REF!=""),"",#REF!),"")</f>
        <v/>
      </c>
    </row>
    <row r="106" spans="4:27" s="4" customFormat="1" x14ac:dyDescent="0.25">
      <c r="D106" s="44">
        <f t="shared" si="10"/>
        <v>199</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199</v>
      </c>
      <c r="F107" s="4" t="str">
        <f t="shared" si="6"/>
        <v xml:space="preserve"> , </v>
      </c>
      <c r="I107" s="46">
        <f t="shared" ca="1" si="9"/>
        <v>45134</v>
      </c>
      <c r="K107" s="35">
        <f t="shared" ca="1" si="5"/>
        <v>123</v>
      </c>
      <c r="P107" s="40" t="str">
        <f>IFERROR(IF(OR(#REF!="Outreach",#REF!=""),"",#REF!),"")</f>
        <v/>
      </c>
    </row>
    <row r="108" spans="4:27" s="4" customFormat="1" x14ac:dyDescent="0.25">
      <c r="D108" s="44">
        <f t="shared" si="10"/>
        <v>199</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199</v>
      </c>
      <c r="F109" s="4" t="str">
        <f t="shared" si="6"/>
        <v xml:space="preserve"> , </v>
      </c>
      <c r="I109" s="46">
        <f t="shared" ca="1" si="9"/>
        <v>45134</v>
      </c>
      <c r="K109" s="35">
        <f t="shared" ca="1" si="5"/>
        <v>123</v>
      </c>
      <c r="P109" s="40" t="str">
        <f>IFERROR(IF(OR(#REF!="Outreach",#REF!=""),"",#REF!),"")</f>
        <v/>
      </c>
    </row>
    <row r="110" spans="4:27" s="4" customFormat="1" x14ac:dyDescent="0.25">
      <c r="D110" s="44">
        <f t="shared" si="10"/>
        <v>199</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199</v>
      </c>
      <c r="F111" s="4" t="str">
        <f t="shared" si="6"/>
        <v xml:space="preserve"> , </v>
      </c>
      <c r="I111" s="46">
        <f t="shared" ca="1" si="9"/>
        <v>45134</v>
      </c>
      <c r="K111" s="35">
        <f t="shared" ca="1" si="5"/>
        <v>123</v>
      </c>
      <c r="P111" s="40" t="str">
        <f>IFERROR(IF(OR(#REF!="Outreach",#REF!=""),"",#REF!),"")</f>
        <v/>
      </c>
    </row>
    <row r="112" spans="4:27" s="4" customFormat="1" x14ac:dyDescent="0.25">
      <c r="D112" s="44">
        <f t="shared" si="10"/>
        <v>199</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199</v>
      </c>
      <c r="F113" s="4" t="str">
        <f t="shared" si="6"/>
        <v xml:space="preserve"> , </v>
      </c>
      <c r="I113" s="46">
        <f t="shared" ca="1" si="9"/>
        <v>45134</v>
      </c>
      <c r="K113" s="35">
        <f t="shared" ca="1" si="5"/>
        <v>123</v>
      </c>
      <c r="P113" s="40" t="str">
        <f>IFERROR(IF(OR(#REF!="Outreach",#REF!=""),"",#REF!),"")</f>
        <v/>
      </c>
    </row>
    <row r="114" spans="4:27" s="4" customFormat="1" x14ac:dyDescent="0.25">
      <c r="D114" s="44">
        <f t="shared" si="10"/>
        <v>199</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199</v>
      </c>
      <c r="F115" s="4" t="str">
        <f t="shared" si="6"/>
        <v xml:space="preserve"> , </v>
      </c>
      <c r="I115" s="46">
        <f ca="1">TODAY()</f>
        <v>45134</v>
      </c>
      <c r="K115" s="35">
        <f t="shared" ca="1" si="5"/>
        <v>123</v>
      </c>
      <c r="P115" s="40" t="str">
        <f>IFERROR(IF(OR(#REF!="Outreach",#REF!=""),"",#REF!),"")</f>
        <v/>
      </c>
    </row>
    <row r="116" spans="4:27" s="4" customFormat="1" x14ac:dyDescent="0.25">
      <c r="D116" s="44">
        <f t="shared" si="10"/>
        <v>199</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199</v>
      </c>
      <c r="F117" s="4" t="str">
        <f t="shared" si="6"/>
        <v xml:space="preserve"> , </v>
      </c>
      <c r="I117" s="46">
        <f t="shared" ca="1" si="9"/>
        <v>45134</v>
      </c>
      <c r="K117" s="35">
        <f t="shared" ca="1" si="5"/>
        <v>123</v>
      </c>
      <c r="P117" s="40" t="str">
        <f>IFERROR(IF(OR(#REF!="Outreach",#REF!=""),"",#REF!),"")</f>
        <v/>
      </c>
    </row>
    <row r="118" spans="4:27" s="4" customFormat="1" x14ac:dyDescent="0.25">
      <c r="D118" s="44">
        <f t="shared" si="10"/>
        <v>199</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199</v>
      </c>
      <c r="F119" s="4" t="str">
        <f t="shared" si="6"/>
        <v xml:space="preserve"> , </v>
      </c>
      <c r="I119" s="46">
        <f t="shared" ca="1" si="9"/>
        <v>45134</v>
      </c>
      <c r="K119" s="35">
        <f t="shared" ca="1" si="5"/>
        <v>123</v>
      </c>
      <c r="P119" s="40" t="str">
        <f>IFERROR(IF(OR(#REF!="Outreach",#REF!=""),"",#REF!),"")</f>
        <v/>
      </c>
    </row>
    <row r="120" spans="4:27" s="4" customFormat="1" x14ac:dyDescent="0.25">
      <c r="D120" s="44">
        <f t="shared" si="10"/>
        <v>199</v>
      </c>
      <c r="F120" s="4" t="str">
        <f t="shared" si="6"/>
        <v xml:space="preserve"> , </v>
      </c>
      <c r="I120" s="6">
        <f t="shared" ca="1" si="9"/>
        <v>45134</v>
      </c>
      <c r="K120" s="35">
        <f t="shared" ref="K120:K193" ca="1" si="11">DATEDIF(J120,TODAY(),"y")</f>
        <v>123</v>
      </c>
      <c r="P120" s="40" t="str">
        <f>IFERROR(IF(OR(#REF!="Outreach",#REF!=""),"",#REF!),"")</f>
        <v/>
      </c>
      <c r="X120" s="7"/>
      <c r="AA120" s="7"/>
    </row>
    <row r="121" spans="4:27" s="7" customFormat="1" x14ac:dyDescent="0.25">
      <c r="D121" s="44">
        <f t="shared" si="10"/>
        <v>199</v>
      </c>
      <c r="F121" s="4" t="str">
        <f t="shared" ref="F121:F194" si="12">CONCATENATE(G121," , ",H121)</f>
        <v xml:space="preserve"> , </v>
      </c>
      <c r="I121" s="46">
        <f ca="1">TODAY()</f>
        <v>45134</v>
      </c>
      <c r="K121" s="35">
        <f t="shared" ca="1" si="11"/>
        <v>123</v>
      </c>
      <c r="P121" s="40" t="str">
        <f>IFERROR(IF(OR(#REF!="Outreach",#REF!=""),"",#REF!),"")</f>
        <v/>
      </c>
    </row>
    <row r="122" spans="4:27" s="4" customFormat="1" x14ac:dyDescent="0.25">
      <c r="D122" s="44">
        <f t="shared" si="10"/>
        <v>199</v>
      </c>
      <c r="F122" s="4" t="str">
        <f t="shared" si="12"/>
        <v xml:space="preserve"> , </v>
      </c>
      <c r="I122" s="6">
        <f t="shared" ref="I122:I164" ca="1" si="13">TODAY()</f>
        <v>45134</v>
      </c>
      <c r="K122" s="35">
        <f t="shared" ca="1" si="11"/>
        <v>123</v>
      </c>
      <c r="P122" s="40" t="str">
        <f>IFERROR(IF(OR(#REF!="Outreach",#REF!=""),"",#REF!),"")</f>
        <v/>
      </c>
      <c r="X122" s="7"/>
      <c r="AA122" s="7"/>
    </row>
    <row r="123" spans="4:27" s="7" customFormat="1" x14ac:dyDescent="0.25">
      <c r="D123" s="44">
        <f t="shared" si="10"/>
        <v>199</v>
      </c>
      <c r="F123" s="4" t="str">
        <f t="shared" si="12"/>
        <v xml:space="preserve"> , </v>
      </c>
      <c r="I123" s="46">
        <f t="shared" ca="1" si="13"/>
        <v>45134</v>
      </c>
      <c r="K123" s="35">
        <f t="shared" ca="1" si="11"/>
        <v>123</v>
      </c>
      <c r="P123" s="40" t="str">
        <f>IFERROR(IF(OR(#REF!="Outreach",#REF!=""),"",#REF!),"")</f>
        <v/>
      </c>
    </row>
    <row r="124" spans="4:27" s="4" customFormat="1" x14ac:dyDescent="0.25">
      <c r="D124" s="44">
        <f t="shared" si="10"/>
        <v>199</v>
      </c>
      <c r="F124" s="4" t="str">
        <f t="shared" si="12"/>
        <v xml:space="preserve"> , </v>
      </c>
      <c r="I124" s="6">
        <f t="shared" ca="1" si="13"/>
        <v>45134</v>
      </c>
      <c r="K124" s="35">
        <f t="shared" ca="1" si="11"/>
        <v>123</v>
      </c>
      <c r="P124" s="40" t="str">
        <f>IFERROR(IF(OR(#REF!="Outreach",#REF!=""),"",#REF!),"")</f>
        <v/>
      </c>
      <c r="X124" s="7"/>
      <c r="AA124" s="7"/>
    </row>
    <row r="125" spans="4:27" s="7" customFormat="1" x14ac:dyDescent="0.25">
      <c r="D125" s="44">
        <f t="shared" si="10"/>
        <v>199</v>
      </c>
      <c r="F125" s="4" t="str">
        <f t="shared" si="12"/>
        <v xml:space="preserve"> , </v>
      </c>
      <c r="I125" s="46">
        <f t="shared" ca="1" si="13"/>
        <v>45134</v>
      </c>
      <c r="K125" s="35">
        <f t="shared" ca="1" si="11"/>
        <v>123</v>
      </c>
      <c r="P125" s="40" t="str">
        <f>IFERROR(IF(OR(#REF!="Outreach",#REF!=""),"",#REF!),"")</f>
        <v/>
      </c>
    </row>
    <row r="126" spans="4:27" s="4" customFormat="1" x14ac:dyDescent="0.25">
      <c r="D126" s="44">
        <f t="shared" si="10"/>
        <v>199</v>
      </c>
      <c r="F126" s="4" t="str">
        <f t="shared" si="12"/>
        <v xml:space="preserve"> , </v>
      </c>
      <c r="I126" s="6">
        <f t="shared" ca="1" si="13"/>
        <v>45134</v>
      </c>
      <c r="K126" s="35">
        <f t="shared" ca="1" si="11"/>
        <v>123</v>
      </c>
      <c r="P126" s="40" t="str">
        <f>IFERROR(IF(OR(#REF!="Outreach",#REF!=""),"",#REF!),"")</f>
        <v/>
      </c>
      <c r="X126" s="7"/>
      <c r="AA126" s="7"/>
    </row>
    <row r="127" spans="4:27" s="7" customFormat="1" x14ac:dyDescent="0.25">
      <c r="D127" s="44">
        <f t="shared" si="10"/>
        <v>199</v>
      </c>
      <c r="F127" s="4" t="str">
        <f t="shared" si="12"/>
        <v xml:space="preserve"> , </v>
      </c>
      <c r="I127" s="46">
        <f t="shared" ca="1" si="13"/>
        <v>45134</v>
      </c>
      <c r="K127" s="35">
        <f t="shared" ca="1" si="11"/>
        <v>123</v>
      </c>
      <c r="P127" s="40" t="str">
        <f>IFERROR(IF(OR(#REF!="Outreach",#REF!=""),"",#REF!),"")</f>
        <v/>
      </c>
    </row>
    <row r="128" spans="4:27" s="4" customFormat="1" x14ac:dyDescent="0.25">
      <c r="D128" s="44">
        <f t="shared" si="10"/>
        <v>199</v>
      </c>
      <c r="F128" s="4" t="str">
        <f t="shared" si="12"/>
        <v xml:space="preserve"> , </v>
      </c>
      <c r="I128" s="6">
        <f t="shared" ca="1" si="13"/>
        <v>45134</v>
      </c>
      <c r="K128" s="35">
        <f t="shared" ca="1" si="11"/>
        <v>123</v>
      </c>
      <c r="P128" s="40" t="str">
        <f>IFERROR(IF(OR(#REF!="Outreach",#REF!=""),"",#REF!),"")</f>
        <v/>
      </c>
      <c r="X128" s="7"/>
      <c r="AA128" s="7"/>
    </row>
    <row r="129" spans="4:27" s="7" customFormat="1" x14ac:dyDescent="0.25">
      <c r="D129" s="44">
        <f t="shared" si="10"/>
        <v>199</v>
      </c>
      <c r="F129" s="4" t="str">
        <f t="shared" si="12"/>
        <v xml:space="preserve"> , </v>
      </c>
      <c r="I129" s="46">
        <f t="shared" ca="1" si="13"/>
        <v>45134</v>
      </c>
      <c r="K129" s="35">
        <f t="shared" ca="1" si="11"/>
        <v>123</v>
      </c>
      <c r="P129" s="40" t="str">
        <f>IFERROR(IF(OR(#REF!="Outreach",#REF!=""),"",#REF!),"")</f>
        <v/>
      </c>
    </row>
    <row r="130" spans="4:27" s="4" customFormat="1" x14ac:dyDescent="0.25">
      <c r="D130" s="44">
        <f t="shared" si="10"/>
        <v>199</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199</v>
      </c>
      <c r="F131" s="4" t="str">
        <f t="shared" si="12"/>
        <v xml:space="preserve"> , </v>
      </c>
      <c r="I131" s="46">
        <f t="shared" ca="1" si="13"/>
        <v>45134</v>
      </c>
      <c r="K131" s="35">
        <f t="shared" ca="1" si="11"/>
        <v>123</v>
      </c>
      <c r="P131" s="40" t="str">
        <f>IFERROR(IF(OR(#REF!="Outreach",#REF!=""),"",#REF!),"")</f>
        <v/>
      </c>
    </row>
    <row r="132" spans="4:27" s="4" customFormat="1" x14ac:dyDescent="0.25">
      <c r="D132" s="44">
        <f t="shared" si="10"/>
        <v>199</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ref="D133:D164" si="14">COUNTIF($F$2:$F$200,F134)</f>
        <v>199</v>
      </c>
      <c r="F133" s="4" t="str">
        <f t="shared" si="12"/>
        <v xml:space="preserve"> , </v>
      </c>
      <c r="I133" s="46">
        <f t="shared" ca="1" si="13"/>
        <v>45134</v>
      </c>
      <c r="K133" s="35">
        <f t="shared" ca="1" si="11"/>
        <v>123</v>
      </c>
      <c r="P133" s="40" t="str">
        <f>IFERROR(IF(OR(#REF!="Outreach",#REF!=""),"",#REF!),"")</f>
        <v/>
      </c>
    </row>
    <row r="134" spans="4:27" s="4" customFormat="1" x14ac:dyDescent="0.25">
      <c r="D134" s="44">
        <f t="shared" si="14"/>
        <v>199</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4"/>
        <v>199</v>
      </c>
      <c r="F135" s="4" t="str">
        <f t="shared" si="12"/>
        <v xml:space="preserve"> , </v>
      </c>
      <c r="I135" s="46">
        <f t="shared" ca="1" si="13"/>
        <v>45134</v>
      </c>
      <c r="K135" s="35">
        <f t="shared" ca="1" si="11"/>
        <v>123</v>
      </c>
      <c r="P135" s="40" t="str">
        <f>IFERROR(IF(OR(#REF!="Outreach",#REF!=""),"",#REF!),"")</f>
        <v/>
      </c>
    </row>
    <row r="136" spans="4:27" s="4" customFormat="1" x14ac:dyDescent="0.25">
      <c r="D136" s="44">
        <f t="shared" si="14"/>
        <v>199</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199</v>
      </c>
      <c r="F137" s="4" t="str">
        <f t="shared" si="12"/>
        <v xml:space="preserve"> , </v>
      </c>
      <c r="I137" s="46">
        <f t="shared" ca="1" si="13"/>
        <v>45134</v>
      </c>
      <c r="K137" s="35">
        <f t="shared" ca="1" si="11"/>
        <v>123</v>
      </c>
      <c r="P137" s="40" t="str">
        <f>IFERROR(IF(OR(#REF!="Outreach",#REF!=""),"",#REF!),"")</f>
        <v/>
      </c>
    </row>
    <row r="138" spans="4:27" s="4" customFormat="1" x14ac:dyDescent="0.25">
      <c r="D138" s="44">
        <f t="shared" si="14"/>
        <v>199</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199</v>
      </c>
      <c r="F139" s="4" t="str">
        <f t="shared" si="12"/>
        <v xml:space="preserve"> , </v>
      </c>
      <c r="I139" s="46">
        <f t="shared" ca="1" si="13"/>
        <v>45134</v>
      </c>
      <c r="K139" s="35">
        <f t="shared" ca="1" si="11"/>
        <v>123</v>
      </c>
      <c r="P139" s="40" t="str">
        <f>IFERROR(IF(OR(#REF!="Outreach",#REF!=""),"",#REF!),"")</f>
        <v/>
      </c>
    </row>
    <row r="140" spans="4:27" s="4" customFormat="1" x14ac:dyDescent="0.25">
      <c r="D140" s="44">
        <f t="shared" si="14"/>
        <v>199</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199</v>
      </c>
      <c r="F141" s="4" t="str">
        <f t="shared" si="12"/>
        <v xml:space="preserve"> , </v>
      </c>
      <c r="I141" s="46">
        <f t="shared" ca="1" si="13"/>
        <v>45134</v>
      </c>
      <c r="K141" s="35">
        <f t="shared" ca="1" si="11"/>
        <v>123</v>
      </c>
      <c r="P141" s="40" t="str">
        <f>IFERROR(IF(OR(#REF!="Outreach",#REF!=""),"",#REF!),"")</f>
        <v/>
      </c>
    </row>
    <row r="142" spans="4:27" s="4" customFormat="1" x14ac:dyDescent="0.25">
      <c r="D142" s="44">
        <f t="shared" si="14"/>
        <v>199</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199</v>
      </c>
      <c r="F143" s="4" t="str">
        <f t="shared" si="12"/>
        <v xml:space="preserve"> , </v>
      </c>
      <c r="I143" s="46">
        <f t="shared" ca="1" si="13"/>
        <v>45134</v>
      </c>
      <c r="K143" s="35">
        <f t="shared" ca="1" si="11"/>
        <v>123</v>
      </c>
      <c r="P143" s="40" t="str">
        <f>IFERROR(IF(OR(#REF!="Outreach",#REF!=""),"",#REF!),"")</f>
        <v/>
      </c>
    </row>
    <row r="144" spans="4:27" s="4" customFormat="1" x14ac:dyDescent="0.25">
      <c r="D144" s="44">
        <f t="shared" si="14"/>
        <v>199</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199</v>
      </c>
      <c r="F145" s="4" t="str">
        <f t="shared" si="12"/>
        <v xml:space="preserve"> , </v>
      </c>
      <c r="I145" s="46">
        <f t="shared" ca="1" si="13"/>
        <v>45134</v>
      </c>
      <c r="K145" s="35">
        <f t="shared" ca="1" si="11"/>
        <v>123</v>
      </c>
      <c r="P145" s="40" t="str">
        <f>IFERROR(IF(OR(#REF!="Outreach",#REF!=""),"",#REF!),"")</f>
        <v/>
      </c>
    </row>
    <row r="146" spans="4:27" s="4" customFormat="1" x14ac:dyDescent="0.25">
      <c r="D146" s="44">
        <f t="shared" si="14"/>
        <v>199</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199</v>
      </c>
      <c r="F147" s="4" t="str">
        <f t="shared" si="12"/>
        <v xml:space="preserve"> , </v>
      </c>
      <c r="I147" s="46">
        <f t="shared" ca="1" si="13"/>
        <v>45134</v>
      </c>
      <c r="K147" s="35">
        <f t="shared" ca="1" si="11"/>
        <v>123</v>
      </c>
      <c r="P147" s="40" t="str">
        <f>IFERROR(IF(OR(#REF!="Outreach",#REF!=""),"",#REF!),"")</f>
        <v/>
      </c>
    </row>
    <row r="148" spans="4:27" s="4" customFormat="1" x14ac:dyDescent="0.25">
      <c r="D148" s="44">
        <f t="shared" si="14"/>
        <v>199</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199</v>
      </c>
      <c r="F149" s="4" t="str">
        <f t="shared" si="12"/>
        <v xml:space="preserve"> , </v>
      </c>
      <c r="I149" s="46">
        <f t="shared" ca="1" si="13"/>
        <v>45134</v>
      </c>
      <c r="K149" s="35">
        <f t="shared" ca="1" si="11"/>
        <v>123</v>
      </c>
      <c r="P149" s="40" t="str">
        <f>IFERROR(IF(OR(#REF!="Outreach",#REF!=""),"",#REF!),"")</f>
        <v/>
      </c>
    </row>
    <row r="150" spans="4:27" s="4" customFormat="1" x14ac:dyDescent="0.25">
      <c r="D150" s="44">
        <f t="shared" si="14"/>
        <v>199</v>
      </c>
      <c r="F150" s="4" t="str">
        <f t="shared" si="12"/>
        <v xml:space="preserve"> , </v>
      </c>
      <c r="I150" s="6">
        <f ca="1">TODAY()</f>
        <v>45134</v>
      </c>
      <c r="K150" s="35">
        <f t="shared" ca="1" si="11"/>
        <v>123</v>
      </c>
      <c r="P150" s="40" t="str">
        <f>IFERROR(IF(OR(#REF!="Outreach",#REF!=""),"",#REF!),"")</f>
        <v/>
      </c>
      <c r="X150" s="7"/>
      <c r="AA150" s="7"/>
    </row>
    <row r="151" spans="4:27" s="7" customFormat="1" x14ac:dyDescent="0.25">
      <c r="D151" s="44">
        <f t="shared" si="14"/>
        <v>199</v>
      </c>
      <c r="F151" s="4" t="str">
        <f t="shared" si="12"/>
        <v xml:space="preserve"> , </v>
      </c>
      <c r="I151" s="46">
        <f t="shared" ca="1" si="13"/>
        <v>45134</v>
      </c>
      <c r="K151" s="35">
        <f t="shared" ca="1" si="11"/>
        <v>123</v>
      </c>
      <c r="P151" s="40" t="str">
        <f>IFERROR(IF(OR(#REF!="Outreach",#REF!=""),"",#REF!),"")</f>
        <v/>
      </c>
    </row>
    <row r="152" spans="4:27" s="4" customFormat="1" x14ac:dyDescent="0.25">
      <c r="D152" s="44">
        <f t="shared" si="14"/>
        <v>199</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199</v>
      </c>
      <c r="F153" s="4" t="str">
        <f t="shared" si="12"/>
        <v xml:space="preserve"> , </v>
      </c>
      <c r="I153" s="46">
        <f t="shared" ca="1" si="13"/>
        <v>45134</v>
      </c>
      <c r="K153" s="35">
        <f t="shared" ca="1" si="11"/>
        <v>123</v>
      </c>
      <c r="P153" s="40" t="str">
        <f>IFERROR(IF(OR(#REF!="Outreach",#REF!=""),"",#REF!),"")</f>
        <v/>
      </c>
    </row>
    <row r="154" spans="4:27" s="4" customFormat="1" x14ac:dyDescent="0.25">
      <c r="D154" s="44">
        <f t="shared" si="14"/>
        <v>199</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199</v>
      </c>
      <c r="F155" s="4" t="str">
        <f t="shared" si="12"/>
        <v xml:space="preserve"> , </v>
      </c>
      <c r="I155" s="46">
        <f t="shared" ca="1" si="13"/>
        <v>45134</v>
      </c>
      <c r="K155" s="35">
        <f t="shared" ca="1" si="11"/>
        <v>123</v>
      </c>
      <c r="P155" s="40" t="str">
        <f>IFERROR(IF(OR(#REF!="Outreach",#REF!=""),"",#REF!),"")</f>
        <v/>
      </c>
    </row>
    <row r="156" spans="4:27" s="4" customFormat="1" x14ac:dyDescent="0.25">
      <c r="D156" s="44">
        <f t="shared" si="14"/>
        <v>199</v>
      </c>
      <c r="F156" s="4" t="str">
        <f t="shared" si="12"/>
        <v xml:space="preserve"> , </v>
      </c>
      <c r="I156" s="6">
        <f t="shared" ca="1" si="13"/>
        <v>45134</v>
      </c>
      <c r="K156" s="35">
        <f t="shared" ca="1" si="11"/>
        <v>123</v>
      </c>
      <c r="P156" s="40" t="str">
        <f>IFERROR(IF(OR(#REF!="Outreach",#REF!=""),"",#REF!),"")</f>
        <v/>
      </c>
      <c r="X156" s="7"/>
      <c r="AA156" s="7"/>
    </row>
    <row r="157" spans="4:27" s="7" customFormat="1" x14ac:dyDescent="0.25">
      <c r="D157" s="44">
        <f t="shared" si="14"/>
        <v>199</v>
      </c>
      <c r="F157" s="4" t="str">
        <f t="shared" si="12"/>
        <v xml:space="preserve"> , </v>
      </c>
      <c r="I157" s="46">
        <f t="shared" ca="1" si="13"/>
        <v>45134</v>
      </c>
      <c r="K157" s="35">
        <f t="shared" ca="1" si="11"/>
        <v>123</v>
      </c>
      <c r="P157" s="40" t="str">
        <f>IFERROR(IF(OR(#REF!="Outreach",#REF!=""),"",#REF!),"")</f>
        <v/>
      </c>
    </row>
    <row r="158" spans="4:27" s="4" customFormat="1" x14ac:dyDescent="0.25">
      <c r="D158" s="44">
        <f t="shared" si="14"/>
        <v>199</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199</v>
      </c>
      <c r="F159" s="4" t="str">
        <f t="shared" si="12"/>
        <v xml:space="preserve"> , </v>
      </c>
      <c r="I159" s="46">
        <f t="shared" ca="1" si="13"/>
        <v>45134</v>
      </c>
      <c r="K159" s="35">
        <f t="shared" ca="1" si="11"/>
        <v>123</v>
      </c>
      <c r="P159" s="40" t="str">
        <f>IFERROR(IF(OR(#REF!="Outreach",#REF!=""),"",#REF!),"")</f>
        <v/>
      </c>
    </row>
    <row r="160" spans="4:27" s="4" customFormat="1" x14ac:dyDescent="0.25">
      <c r="D160" s="44">
        <f t="shared" si="14"/>
        <v>199</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199</v>
      </c>
      <c r="F161" s="4" t="str">
        <f t="shared" si="12"/>
        <v xml:space="preserve"> , </v>
      </c>
      <c r="I161" s="46">
        <f t="shared" ca="1" si="13"/>
        <v>45134</v>
      </c>
      <c r="K161" s="35">
        <f t="shared" ca="1" si="11"/>
        <v>123</v>
      </c>
      <c r="P161" s="40" t="str">
        <f>IFERROR(IF(OR(#REF!="Outreach",#REF!=""),"",#REF!),"")</f>
        <v/>
      </c>
    </row>
    <row r="162" spans="4:27" s="4" customFormat="1" x14ac:dyDescent="0.25">
      <c r="D162" s="44">
        <f t="shared" si="14"/>
        <v>199</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199</v>
      </c>
      <c r="F163" s="4" t="str">
        <f t="shared" si="12"/>
        <v xml:space="preserve"> , </v>
      </c>
      <c r="I163" s="46">
        <f t="shared" ca="1" si="13"/>
        <v>45134</v>
      </c>
      <c r="K163" s="35">
        <f t="shared" ca="1" si="11"/>
        <v>123</v>
      </c>
      <c r="P163" s="40" t="str">
        <f>IFERROR(IF(OR(#REF!="Outreach",#REF!=""),"",#REF!),"")</f>
        <v/>
      </c>
    </row>
    <row r="164" spans="4:27" s="4" customFormat="1" x14ac:dyDescent="0.25">
      <c r="D164" s="44">
        <f t="shared" si="14"/>
        <v>199</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ref="D165:D178" si="15">COUNTIF($F$2:$F$200,F166)</f>
        <v>199</v>
      </c>
      <c r="F165" s="4" t="str">
        <f t="shared" si="12"/>
        <v xml:space="preserve"> , </v>
      </c>
      <c r="I165" s="46">
        <f ca="1">TODAY()</f>
        <v>45134</v>
      </c>
      <c r="K165" s="35">
        <f t="shared" ca="1" si="11"/>
        <v>123</v>
      </c>
      <c r="P165" s="40" t="str">
        <f>IFERROR(IF(OR(#REF!="Outreach",#REF!=""),"",#REF!),"")</f>
        <v/>
      </c>
    </row>
    <row r="166" spans="4:27" s="4" customFormat="1" x14ac:dyDescent="0.25">
      <c r="D166" s="44">
        <f t="shared" si="15"/>
        <v>199</v>
      </c>
      <c r="F166" s="4" t="str">
        <f t="shared" si="12"/>
        <v xml:space="preserve"> , </v>
      </c>
      <c r="I166" s="6">
        <f t="shared" ref="I166:I200" ca="1" si="16">TODAY()</f>
        <v>45134</v>
      </c>
      <c r="K166" s="35">
        <f t="shared" ca="1" si="11"/>
        <v>123</v>
      </c>
      <c r="P166" s="40" t="str">
        <f>IFERROR(IF(OR(#REF!="Outreach",#REF!=""),"",#REF!),"")</f>
        <v/>
      </c>
      <c r="X166" s="7"/>
      <c r="AA166" s="7"/>
    </row>
    <row r="167" spans="4:27" s="7" customFormat="1" x14ac:dyDescent="0.25">
      <c r="D167" s="44">
        <f t="shared" si="15"/>
        <v>199</v>
      </c>
      <c r="F167" s="4" t="str">
        <f t="shared" si="12"/>
        <v xml:space="preserve"> , </v>
      </c>
      <c r="I167" s="46">
        <f t="shared" ca="1" si="16"/>
        <v>45134</v>
      </c>
      <c r="K167" s="35">
        <f t="shared" ca="1" si="11"/>
        <v>123</v>
      </c>
      <c r="P167" s="40" t="str">
        <f>IFERROR(IF(OR(#REF!="Outreach",#REF!=""),"",#REF!),"")</f>
        <v/>
      </c>
    </row>
    <row r="168" spans="4:27" s="4" customFormat="1" x14ac:dyDescent="0.25">
      <c r="D168" s="44">
        <f t="shared" si="15"/>
        <v>199</v>
      </c>
      <c r="F168" s="4" t="str">
        <f t="shared" si="12"/>
        <v xml:space="preserve"> , </v>
      </c>
      <c r="I168" s="6">
        <f t="shared" ca="1" si="16"/>
        <v>45134</v>
      </c>
      <c r="K168" s="35">
        <f t="shared" ca="1" si="11"/>
        <v>123</v>
      </c>
      <c r="P168" s="40" t="str">
        <f>IFERROR(IF(OR(#REF!="Outreach",#REF!=""),"",#REF!),"")</f>
        <v/>
      </c>
      <c r="X168" s="7"/>
      <c r="AA168" s="7"/>
    </row>
    <row r="169" spans="4:27" s="7" customFormat="1" x14ac:dyDescent="0.25">
      <c r="D169" s="44">
        <f t="shared" si="15"/>
        <v>199</v>
      </c>
      <c r="F169" s="4" t="str">
        <f t="shared" si="12"/>
        <v xml:space="preserve"> , </v>
      </c>
      <c r="I169" s="46">
        <f t="shared" ca="1" si="16"/>
        <v>45134</v>
      </c>
      <c r="K169" s="35">
        <f t="shared" ca="1" si="11"/>
        <v>123</v>
      </c>
      <c r="P169" s="40" t="str">
        <f>IFERROR(IF(OR(#REF!="Outreach",#REF!=""),"",#REF!),"")</f>
        <v/>
      </c>
    </row>
    <row r="170" spans="4:27" s="4" customFormat="1" x14ac:dyDescent="0.25">
      <c r="D170" s="44">
        <f t="shared" si="15"/>
        <v>199</v>
      </c>
      <c r="F170" s="4" t="str">
        <f t="shared" si="12"/>
        <v xml:space="preserve"> , </v>
      </c>
      <c r="I170" s="6">
        <f t="shared" ca="1" si="16"/>
        <v>45134</v>
      </c>
      <c r="K170" s="35">
        <f t="shared" ca="1" si="11"/>
        <v>123</v>
      </c>
      <c r="P170" s="40" t="str">
        <f>IFERROR(IF(OR(#REF!="Outreach",#REF!=""),"",#REF!),"")</f>
        <v/>
      </c>
      <c r="X170" s="7"/>
      <c r="AA170" s="7"/>
    </row>
    <row r="171" spans="4:27" s="7" customFormat="1" x14ac:dyDescent="0.25">
      <c r="D171" s="44">
        <f t="shared" si="15"/>
        <v>199</v>
      </c>
      <c r="F171" s="4" t="str">
        <f t="shared" si="12"/>
        <v xml:space="preserve"> , </v>
      </c>
      <c r="I171" s="46">
        <f t="shared" ca="1" si="16"/>
        <v>45134</v>
      </c>
      <c r="K171" s="35">
        <f t="shared" ca="1" si="11"/>
        <v>123</v>
      </c>
      <c r="P171" s="40" t="str">
        <f>IFERROR(IF(OR(#REF!="Outreach",#REF!=""),"",#REF!),"")</f>
        <v/>
      </c>
    </row>
    <row r="172" spans="4:27" s="4" customFormat="1" x14ac:dyDescent="0.25">
      <c r="D172" s="44">
        <f t="shared" si="15"/>
        <v>199</v>
      </c>
      <c r="F172" s="4" t="str">
        <f t="shared" si="12"/>
        <v xml:space="preserve"> , </v>
      </c>
      <c r="I172" s="6">
        <f t="shared" ca="1" si="16"/>
        <v>45134</v>
      </c>
      <c r="K172" s="35">
        <f t="shared" ca="1" si="11"/>
        <v>123</v>
      </c>
      <c r="P172" s="40" t="str">
        <f>IFERROR(IF(OR(#REF!="Outreach",#REF!=""),"",#REF!),"")</f>
        <v/>
      </c>
      <c r="X172" s="7"/>
      <c r="AA172" s="7"/>
    </row>
    <row r="173" spans="4:27" s="7" customFormat="1" x14ac:dyDescent="0.25">
      <c r="D173" s="44">
        <f t="shared" si="15"/>
        <v>199</v>
      </c>
      <c r="F173" s="4" t="str">
        <f t="shared" si="12"/>
        <v xml:space="preserve"> , </v>
      </c>
      <c r="I173" s="46">
        <f t="shared" ca="1" si="16"/>
        <v>45134</v>
      </c>
      <c r="K173" s="35">
        <f t="shared" ca="1" si="11"/>
        <v>123</v>
      </c>
      <c r="P173" s="40" t="str">
        <f>IFERROR(IF(OR(#REF!="Outreach",#REF!=""),"",#REF!),"")</f>
        <v/>
      </c>
    </row>
    <row r="174" spans="4:27" s="4" customFormat="1" x14ac:dyDescent="0.25">
      <c r="D174" s="44">
        <f t="shared" si="15"/>
        <v>199</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199</v>
      </c>
      <c r="F175" s="4" t="str">
        <f t="shared" si="12"/>
        <v xml:space="preserve"> , </v>
      </c>
      <c r="I175" s="46">
        <f t="shared" ca="1" si="16"/>
        <v>45134</v>
      </c>
      <c r="K175" s="35">
        <f t="shared" ca="1" si="11"/>
        <v>123</v>
      </c>
      <c r="P175" s="40" t="str">
        <f>IFERROR(IF(OR(#REF!="Outreach",#REF!=""),"",#REF!),"")</f>
        <v/>
      </c>
    </row>
    <row r="176" spans="4:27" s="4" customFormat="1" x14ac:dyDescent="0.25">
      <c r="D176" s="44">
        <f t="shared" si="15"/>
        <v>199</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199</v>
      </c>
      <c r="F177" s="4" t="str">
        <f t="shared" si="12"/>
        <v xml:space="preserve"> , </v>
      </c>
      <c r="I177" s="46">
        <f t="shared" ca="1" si="16"/>
        <v>45134</v>
      </c>
      <c r="K177" s="35">
        <f t="shared" ca="1" si="11"/>
        <v>123</v>
      </c>
      <c r="P177" s="40" t="str">
        <f>IFERROR(IF(OR(#REF!="Outreach",#REF!=""),"",#REF!),"")</f>
        <v/>
      </c>
    </row>
    <row r="178" spans="4:27" s="4" customFormat="1" x14ac:dyDescent="0.25">
      <c r="D178" s="44">
        <f t="shared" si="15"/>
        <v>199</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COUNTIF($F$2:$F$200,F190)</f>
        <v>199</v>
      </c>
      <c r="F179" s="4" t="str">
        <f t="shared" si="12"/>
        <v xml:space="preserve"> , </v>
      </c>
      <c r="I179" s="46">
        <f t="shared" ca="1" si="16"/>
        <v>45134</v>
      </c>
      <c r="K179" s="35">
        <f t="shared" ca="1" si="11"/>
        <v>123</v>
      </c>
      <c r="P179" s="40" t="str">
        <f>IFERROR(IF(OR(#REF!="Outreach",#REF!=""),"",#REF!),"")</f>
        <v/>
      </c>
    </row>
    <row r="180" spans="4:27" s="7" customFormat="1" x14ac:dyDescent="0.25">
      <c r="D180" s="44"/>
      <c r="F180" s="4" t="str">
        <f t="shared" si="12"/>
        <v xml:space="preserve"> , </v>
      </c>
      <c r="I180" s="46"/>
      <c r="K180" s="35">
        <f t="shared" ca="1" si="11"/>
        <v>123</v>
      </c>
      <c r="P180" s="40"/>
    </row>
    <row r="181" spans="4:27" s="7" customFormat="1" x14ac:dyDescent="0.25">
      <c r="D181" s="44"/>
      <c r="F181" s="4" t="str">
        <f t="shared" si="12"/>
        <v xml:space="preserve"> , </v>
      </c>
      <c r="I181" s="46"/>
      <c r="K181" s="35">
        <f t="shared" ca="1" si="11"/>
        <v>123</v>
      </c>
      <c r="P181" s="40"/>
    </row>
    <row r="182" spans="4:27" s="7" customFormat="1" x14ac:dyDescent="0.25">
      <c r="D182" s="44"/>
      <c r="F182" s="4" t="str">
        <f t="shared" si="12"/>
        <v xml:space="preserve"> , </v>
      </c>
      <c r="I182" s="46"/>
      <c r="K182" s="35">
        <f t="shared" ca="1" si="11"/>
        <v>123</v>
      </c>
      <c r="P182" s="40"/>
    </row>
    <row r="183" spans="4:27" s="7" customFormat="1" x14ac:dyDescent="0.25">
      <c r="D183" s="44"/>
      <c r="F183" s="4" t="str">
        <f t="shared" si="12"/>
        <v xml:space="preserve"> , </v>
      </c>
      <c r="I183" s="46"/>
      <c r="K183" s="35">
        <f t="shared" ca="1" si="11"/>
        <v>123</v>
      </c>
      <c r="P183" s="40"/>
    </row>
    <row r="184" spans="4:27" s="7" customFormat="1" x14ac:dyDescent="0.25">
      <c r="D184" s="44"/>
      <c r="F184" s="4" t="str">
        <f t="shared" si="12"/>
        <v xml:space="preserve"> , </v>
      </c>
      <c r="I184" s="46"/>
      <c r="K184" s="35">
        <f t="shared" ca="1" si="11"/>
        <v>123</v>
      </c>
      <c r="P184" s="40"/>
    </row>
    <row r="185" spans="4:27" s="7" customFormat="1" x14ac:dyDescent="0.25">
      <c r="D185" s="44"/>
      <c r="F185" s="4" t="str">
        <f t="shared" si="12"/>
        <v xml:space="preserve"> , </v>
      </c>
      <c r="I185" s="46"/>
      <c r="K185" s="35">
        <f t="shared" ca="1" si="11"/>
        <v>123</v>
      </c>
      <c r="P185" s="40"/>
    </row>
    <row r="186" spans="4:27" s="7" customFormat="1" x14ac:dyDescent="0.25">
      <c r="D186" s="44"/>
      <c r="F186" s="4" t="str">
        <f t="shared" si="12"/>
        <v xml:space="preserve"> , </v>
      </c>
      <c r="I186" s="46"/>
      <c r="K186" s="35">
        <f t="shared" ca="1" si="11"/>
        <v>123</v>
      </c>
      <c r="P186" s="40"/>
    </row>
    <row r="187" spans="4:27" s="7" customFormat="1" x14ac:dyDescent="0.25">
      <c r="D187" s="44"/>
      <c r="F187" s="4" t="str">
        <f t="shared" si="12"/>
        <v xml:space="preserve"> , </v>
      </c>
      <c r="I187" s="46"/>
      <c r="K187" s="35">
        <f t="shared" ca="1" si="11"/>
        <v>123</v>
      </c>
      <c r="P187" s="40"/>
    </row>
    <row r="188" spans="4:27" s="7" customFormat="1" x14ac:dyDescent="0.25">
      <c r="D188" s="44"/>
      <c r="F188" s="4" t="str">
        <f t="shared" si="12"/>
        <v xml:space="preserve"> , </v>
      </c>
      <c r="I188" s="46"/>
      <c r="K188" s="35">
        <f t="shared" ca="1" si="11"/>
        <v>123</v>
      </c>
      <c r="P188" s="40"/>
    </row>
    <row r="189" spans="4:27" s="7" customFormat="1" x14ac:dyDescent="0.25">
      <c r="D189" s="44"/>
      <c r="F189" s="4" t="str">
        <f t="shared" si="12"/>
        <v xml:space="preserve"> , </v>
      </c>
      <c r="I189" s="46"/>
      <c r="K189" s="35">
        <f t="shared" ca="1" si="11"/>
        <v>123</v>
      </c>
      <c r="P189" s="40"/>
    </row>
    <row r="190" spans="4:27" s="4" customFormat="1" x14ac:dyDescent="0.25">
      <c r="D190" s="44">
        <f t="shared" ref="D190:D200" si="17">COUNTIF($F$2:$F$200,F191)</f>
        <v>199</v>
      </c>
      <c r="F190" s="4" t="str">
        <f t="shared" si="12"/>
        <v xml:space="preserve"> , </v>
      </c>
      <c r="I190" s="6">
        <f t="shared" ca="1" si="16"/>
        <v>45134</v>
      </c>
      <c r="K190" s="35">
        <f t="shared" ca="1" si="11"/>
        <v>123</v>
      </c>
      <c r="P190" s="40" t="str">
        <f>IFERROR(IF(OR(#REF!="Outreach",#REF!=""),"",#REF!),"")</f>
        <v/>
      </c>
      <c r="X190" s="7"/>
      <c r="AA190" s="7"/>
    </row>
    <row r="191" spans="4:27" s="7" customFormat="1" x14ac:dyDescent="0.25">
      <c r="D191" s="44">
        <f t="shared" si="17"/>
        <v>199</v>
      </c>
      <c r="F191" s="4" t="str">
        <f t="shared" si="12"/>
        <v xml:space="preserve"> , </v>
      </c>
      <c r="I191" s="46">
        <f t="shared" ca="1" si="16"/>
        <v>45134</v>
      </c>
      <c r="K191" s="35">
        <f t="shared" ca="1" si="11"/>
        <v>123</v>
      </c>
      <c r="P191" s="40" t="str">
        <f>IFERROR(IF(OR(#REF!="Outreach",#REF!=""),"",#REF!),"")</f>
        <v/>
      </c>
    </row>
    <row r="192" spans="4:27" s="4" customFormat="1" x14ac:dyDescent="0.25">
      <c r="D192" s="44">
        <f t="shared" si="17"/>
        <v>199</v>
      </c>
      <c r="F192" s="4" t="str">
        <f t="shared" si="12"/>
        <v xml:space="preserve"> , </v>
      </c>
      <c r="I192" s="6">
        <f t="shared" ca="1" si="16"/>
        <v>45134</v>
      </c>
      <c r="K192" s="35">
        <f t="shared" ca="1" si="11"/>
        <v>123</v>
      </c>
      <c r="P192" s="40" t="str">
        <f>IFERROR(IF(OR(#REF!="Outreach",#REF!=""),"",#REF!),"")</f>
        <v/>
      </c>
      <c r="X192" s="7"/>
      <c r="AA192" s="7"/>
    </row>
    <row r="193" spans="1:32" s="7" customFormat="1" x14ac:dyDescent="0.25">
      <c r="D193" s="44">
        <f t="shared" si="17"/>
        <v>199</v>
      </c>
      <c r="F193" s="4" t="str">
        <f t="shared" si="12"/>
        <v xml:space="preserve"> , </v>
      </c>
      <c r="I193" s="46">
        <f t="shared" ca="1" si="16"/>
        <v>45134</v>
      </c>
      <c r="K193" s="35">
        <f t="shared" ca="1" si="11"/>
        <v>123</v>
      </c>
      <c r="P193" s="40" t="str">
        <f>IFERROR(IF(OR(#REF!="Outreach",#REF!=""),"",#REF!),"")</f>
        <v/>
      </c>
    </row>
    <row r="194" spans="1:32" s="4" customFormat="1" x14ac:dyDescent="0.25">
      <c r="D194" s="44">
        <f t="shared" si="17"/>
        <v>199</v>
      </c>
      <c r="F194" s="4" t="str">
        <f t="shared" si="12"/>
        <v xml:space="preserve"> , </v>
      </c>
      <c r="I194" s="6">
        <f t="shared" ca="1" si="16"/>
        <v>45134</v>
      </c>
      <c r="K194" s="35">
        <f t="shared" ref="K194:K200" ca="1" si="18">DATEDIF(J194,TODAY(),"y")</f>
        <v>123</v>
      </c>
      <c r="P194" s="40" t="str">
        <f>IFERROR(IF(OR(#REF!="Outreach",#REF!=""),"",#REF!),"")</f>
        <v/>
      </c>
      <c r="X194" s="7"/>
      <c r="AA194" s="7"/>
    </row>
    <row r="195" spans="1:32" s="7" customFormat="1" x14ac:dyDescent="0.25">
      <c r="D195" s="44">
        <f t="shared" si="17"/>
        <v>199</v>
      </c>
      <c r="F195" s="4" t="str">
        <f t="shared" ref="F195:F200" si="19">CONCATENATE(G195," , ",H195)</f>
        <v xml:space="preserve"> , </v>
      </c>
      <c r="I195" s="46">
        <f t="shared" ca="1" si="16"/>
        <v>45134</v>
      </c>
      <c r="K195" s="35">
        <f t="shared" ca="1" si="18"/>
        <v>123</v>
      </c>
      <c r="P195" s="40" t="str">
        <f>IFERROR(IF(OR(#REF!="Outreach",#REF!=""),"",#REF!),"")</f>
        <v/>
      </c>
    </row>
    <row r="196" spans="1:32" s="4" customFormat="1" x14ac:dyDescent="0.25">
      <c r="D196" s="44">
        <f t="shared" si="17"/>
        <v>199</v>
      </c>
      <c r="F196" s="4" t="str">
        <f t="shared" si="19"/>
        <v xml:space="preserve"> , </v>
      </c>
      <c r="I196" s="6">
        <f t="shared" ca="1" si="16"/>
        <v>45134</v>
      </c>
      <c r="K196" s="35">
        <f t="shared" ca="1" si="18"/>
        <v>123</v>
      </c>
      <c r="P196" s="40" t="str">
        <f>IFERROR(IF(OR(#REF!="Outreach",#REF!=""),"",#REF!),"")</f>
        <v/>
      </c>
      <c r="X196" s="7"/>
      <c r="AA196" s="7"/>
    </row>
    <row r="197" spans="1:32" s="7" customFormat="1" x14ac:dyDescent="0.25">
      <c r="D197" s="44">
        <f t="shared" si="17"/>
        <v>199</v>
      </c>
      <c r="F197" s="4" t="str">
        <f t="shared" si="19"/>
        <v xml:space="preserve"> , </v>
      </c>
      <c r="I197" s="46">
        <f t="shared" ca="1" si="16"/>
        <v>45134</v>
      </c>
      <c r="K197" s="35">
        <f t="shared" ca="1" si="18"/>
        <v>123</v>
      </c>
      <c r="P197" s="40" t="str">
        <f>IFERROR(IF(OR(#REF!="Outreach",#REF!=""),"",#REF!),"")</f>
        <v/>
      </c>
    </row>
    <row r="198" spans="1:32" s="4" customFormat="1" x14ac:dyDescent="0.25">
      <c r="D198" s="44">
        <f t="shared" si="17"/>
        <v>199</v>
      </c>
      <c r="F198" s="4" t="str">
        <f t="shared" si="19"/>
        <v xml:space="preserve"> , </v>
      </c>
      <c r="I198" s="6">
        <f t="shared" ca="1" si="16"/>
        <v>45134</v>
      </c>
      <c r="K198" s="35">
        <f t="shared" ca="1" si="18"/>
        <v>123</v>
      </c>
      <c r="P198" s="40" t="str">
        <f>IFERROR(IF(OR(#REF!="Outreach",#REF!=""),"",#REF!),"")</f>
        <v/>
      </c>
      <c r="X198" s="7"/>
      <c r="AA198" s="7"/>
    </row>
    <row r="199" spans="1:32" s="7" customFormat="1" x14ac:dyDescent="0.25">
      <c r="D199" s="44">
        <f t="shared" si="17"/>
        <v>199</v>
      </c>
      <c r="F199" s="4" t="str">
        <f t="shared" si="19"/>
        <v xml:space="preserve"> , </v>
      </c>
      <c r="I199" s="46">
        <f t="shared" ca="1" si="16"/>
        <v>45134</v>
      </c>
      <c r="K199" s="35">
        <f t="shared" ca="1" si="18"/>
        <v>123</v>
      </c>
      <c r="P199" s="40" t="str">
        <f>IFERROR(IF(OR(#REF!="Outreach",#REF!=""),"",#REF!),"")</f>
        <v/>
      </c>
    </row>
    <row r="200" spans="1:32" s="4" customFormat="1" x14ac:dyDescent="0.25">
      <c r="D200" s="44">
        <f t="shared" si="17"/>
        <v>0</v>
      </c>
      <c r="F200" s="4" t="str">
        <f t="shared" si="19"/>
        <v xml:space="preserve"> , </v>
      </c>
      <c r="I200" s="6">
        <f t="shared" ca="1" si="16"/>
        <v>45134</v>
      </c>
      <c r="K200" s="35">
        <f t="shared" ca="1" si="1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COUNTIF(N2:N200,"Jacksonville")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2"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EE3D56C5-DA47-4D49-8279-8CB82170C420}">
          <x14:formula1>
            <xm:f>'Statistics &amp; Lists'!$B$145:$B$147</xm:f>
          </x14:formula1>
          <xm:sqref>AB2:AB200</xm:sqref>
        </x14:dataValidation>
        <x14:dataValidation type="list" allowBlank="1" showInputMessage="1" showErrorMessage="1" xr:uid="{B2BE5E00-98D2-4D0C-9984-E6BF800EB430}">
          <x14:formula1>
            <xm:f>'Statistics &amp; Lists'!$B$150:$B$152</xm:f>
          </x14:formula1>
          <xm:sqref>AC2:AC200</xm:sqref>
        </x14:dataValidation>
        <x14:dataValidation type="list" allowBlank="1" showInputMessage="1" showErrorMessage="1" xr:uid="{3C364099-7A8A-44FB-8431-5F4BEF75098A}">
          <x14:formula1>
            <xm:f>'Statistics &amp; Lists'!$B$155:$B$157</xm:f>
          </x14:formula1>
          <xm:sqref>AD2:AD200</xm:sqref>
        </x14:dataValidation>
        <x14:dataValidation type="list" allowBlank="1" showInputMessage="1" showErrorMessage="1" xr:uid="{851D7F9C-E2CA-4958-B94C-426D79CD7A79}">
          <x14:formula1>
            <xm:f>'Statistics &amp; Lists'!$B$160:$B$162</xm:f>
          </x14:formula1>
          <xm:sqref>AE2:AE200</xm:sqref>
        </x14:dataValidation>
        <x14:dataValidation type="list" allowBlank="1" showInputMessage="1" showErrorMessage="1" xr:uid="{3C72D213-F477-4A12-A6BE-361BDDFC2B55}">
          <x14:formula1>
            <xm:f>'Statistics &amp; Lists'!$B$165:$B$167</xm:f>
          </x14:formula1>
          <xm:sqref>AF2:AF200</xm:sqref>
        </x14:dataValidation>
        <x14:dataValidation type="list" allowBlank="1" showInputMessage="1" showErrorMessage="1" xr:uid="{094C7CB7-E97B-4D4A-82B8-56057D53A0DD}">
          <x14:formula1>
            <xm:f>'Statistics &amp; Lists'!$B$91:$B$94</xm:f>
          </x14:formula1>
          <xm:sqref>O2:O200</xm:sqref>
        </x14:dataValidation>
        <x14:dataValidation type="list" allowBlank="1" showInputMessage="1" showErrorMessage="1" xr:uid="{2926F628-3399-4401-9415-592988A95C63}">
          <x14:formula1>
            <xm:f>'Statistics &amp; Lists'!$B$97:$B$99</xm:f>
          </x14:formula1>
          <xm:sqref>T2:T200</xm:sqref>
        </x14:dataValidation>
        <x14:dataValidation type="list" allowBlank="1" showInputMessage="1" showErrorMessage="1" xr:uid="{43DA39E5-2CCB-4EFD-9427-A6E5C1610BD5}">
          <x14:formula1>
            <xm:f>'Statistics &amp; Lists'!#REF!</xm:f>
          </x14:formula1>
          <xm:sqref>Q2:Q200</xm:sqref>
        </x14:dataValidation>
        <x14:dataValidation type="list" allowBlank="1" showInputMessage="1" showErrorMessage="1" xr:uid="{A88787CB-7E4F-420B-A81A-569FC319A858}">
          <x14:formula1>
            <xm:f>'Statistics &amp; Lists'!$B$7:$B$13</xm:f>
          </x14:formula1>
          <xm:sqref>B2:B200</xm:sqref>
        </x14:dataValidation>
        <x14:dataValidation type="list" allowBlank="1" showInputMessage="1" showErrorMessage="1" xr:uid="{1728D5FE-A795-43DC-BFC0-443A4BD5A3E4}">
          <x14:formula1>
            <xm:f>'Statistics &amp; Lists'!$B$25:$B$30</xm:f>
          </x14:formula1>
          <xm:sqref>C2:C200</xm:sqref>
        </x14:dataValidation>
        <x14:dataValidation type="list" allowBlank="1" showInputMessage="1" showErrorMessage="1" xr:uid="{B710B791-055F-4EBD-9674-730DBDBEDC75}">
          <x14:formula1>
            <xm:f>'Statistics &amp; Lists'!$B$32:$B$36</xm:f>
          </x14:formula1>
          <xm:sqref>L2:L200</xm:sqref>
        </x14:dataValidation>
        <x14:dataValidation type="list" allowBlank="1" showInputMessage="1" showErrorMessage="1" xr:uid="{CD667CE0-21C4-47BF-9AA7-91FE89C53279}">
          <x14:formula1>
            <xm:f>'Statistics &amp; Lists'!$B$45:$B$47</xm:f>
          </x14:formula1>
          <xm:sqref>M2:M200</xm:sqref>
        </x14:dataValidation>
        <x14:dataValidation type="list" allowBlank="1" showInputMessage="1" showErrorMessage="1" xr:uid="{2FCF1073-8C16-44CD-B4C8-46967FC20CDB}">
          <x14:formula1>
            <xm:f>'Statistics &amp; Lists'!$B$64:$B$66</xm:f>
          </x14:formula1>
          <xm:sqref>R2:R200</xm:sqref>
        </x14:dataValidation>
        <x14:dataValidation type="list" allowBlank="1" showInputMessage="1" showErrorMessage="1" xr:uid="{A1C1ECA9-A09B-4C0E-B269-CD81DC9CF045}">
          <x14:formula1>
            <xm:f>'Statistics &amp; Lists'!$B$69:$B$71</xm:f>
          </x14:formula1>
          <xm:sqref>S2:S200</xm:sqref>
        </x14:dataValidation>
        <x14:dataValidation type="list" allowBlank="1" showInputMessage="1" showErrorMessage="1" xr:uid="{28F95F34-64B9-4649-ABC4-27F957C5B813}">
          <x14:formula1>
            <xm:f>'Statistics &amp; Lists'!$B$74:$B$88</xm:f>
          </x14:formula1>
          <xm:sqref>N2:N200</xm:sqref>
        </x14:dataValidation>
        <x14:dataValidation type="list" allowBlank="1" showInputMessage="1" showErrorMessage="1" xr:uid="{1324BBAF-B307-4018-98A6-127D5ECE3929}">
          <x14:formula1>
            <xm:f>'Statistics &amp; Lists'!$B$105:$B$116</xm:f>
          </x14:formula1>
          <xm:sqref>U2:U200</xm:sqref>
        </x14:dataValidation>
        <x14:dataValidation type="list" allowBlank="1" showInputMessage="1" showErrorMessage="1" xr:uid="{B577B285-20E0-4ADF-8467-265178AB3E48}">
          <x14:formula1>
            <xm:f>'Statistics &amp; Lists'!$B$119:$B$121</xm:f>
          </x14:formula1>
          <xm:sqref>V2:V200</xm:sqref>
        </x14:dataValidation>
        <x14:dataValidation type="list" allowBlank="1" showInputMessage="1" showErrorMessage="1" xr:uid="{68CC9FEC-2B72-4E81-B3F3-8D0CC3BDEA69}">
          <x14:formula1>
            <xm:f>'Statistics &amp; Lists'!$B$124:$B$126</xm:f>
          </x14:formula1>
          <xm:sqref>W2:W200</xm:sqref>
        </x14:dataValidation>
        <x14:dataValidation type="list" allowBlank="1" showInputMessage="1" showErrorMessage="1" xr:uid="{D5085FD2-C2A2-4C6E-88E7-315FACA18559}">
          <x14:formula1>
            <xm:f>'Statistics &amp; Lists'!$B$129:$B$131</xm:f>
          </x14:formula1>
          <xm:sqref>X2:X200</xm:sqref>
        </x14:dataValidation>
        <x14:dataValidation type="list" allowBlank="1" showInputMessage="1" showErrorMessage="1" xr:uid="{944D4E58-9964-47B0-AA2D-FE5293BD5A8A}">
          <x14:formula1>
            <xm:f>'Statistics &amp; Lists'!$B$134:$B$136</xm:f>
          </x14:formula1>
          <xm:sqref>Y2:Y200</xm:sqref>
        </x14:dataValidation>
        <x14:dataValidation type="list" allowBlank="1" showInputMessage="1" showErrorMessage="1" xr:uid="{BDDAFFBC-0DCE-4A57-AA08-AA6E4934ADD5}">
          <x14:formula1>
            <xm:f>'Statistics &amp; Lists'!$B$139:$B$142</xm:f>
          </x14:formula1>
          <xm:sqref>Z2:Z200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CD19-2F3C-4081-9946-67081EE4DB9C}">
  <dimension ref="A1:AG220"/>
  <sheetViews>
    <sheetView workbookViewId="0">
      <pane ySplit="1" topLeftCell="A2" activePane="bottomLeft" state="frozen"/>
      <selection activeCell="E1" sqref="E1"/>
      <selection pane="bottomLeft" activeCell="H8" sqref="H8"/>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CONCATENATE(G2," , ",H2)</f>
        <v xml:space="preserve"> , </v>
      </c>
      <c r="I2" s="46"/>
      <c r="J2" s="45"/>
      <c r="K2" s="35">
        <f t="shared" ref="K2:K65" ca="1" si="0">DATEDIF(J2,TODAY(),"y")</f>
        <v>123</v>
      </c>
      <c r="P2" s="40"/>
      <c r="X2" s="7"/>
      <c r="AA2" s="7"/>
    </row>
    <row r="3" spans="1:33" s="7" customFormat="1" x14ac:dyDescent="0.25">
      <c r="A3" s="46"/>
      <c r="F3" s="4" t="str">
        <f t="shared" ref="F3:F66" si="1">CONCATENATE(G3," , ",H3)</f>
        <v xml:space="preserve"> , </v>
      </c>
      <c r="I3" s="46"/>
      <c r="J3" s="46"/>
      <c r="K3" s="35">
        <f t="shared" ca="1" si="0"/>
        <v>123</v>
      </c>
      <c r="P3" s="40"/>
    </row>
    <row r="4" spans="1:33" s="44" customFormat="1" x14ac:dyDescent="0.25">
      <c r="A4" s="45"/>
      <c r="F4" s="4" t="str">
        <f t="shared" si="1"/>
        <v xml:space="preserve"> , </v>
      </c>
      <c r="I4" s="45"/>
      <c r="J4" s="45"/>
      <c r="K4" s="35">
        <f t="shared" ca="1" si="0"/>
        <v>123</v>
      </c>
      <c r="P4" s="40"/>
      <c r="X4" s="7"/>
      <c r="AA4" s="7"/>
    </row>
    <row r="5" spans="1:33" s="7" customFormat="1" x14ac:dyDescent="0.25">
      <c r="A5" s="46"/>
      <c r="F5" s="4" t="str">
        <f t="shared" si="1"/>
        <v xml:space="preserve"> , </v>
      </c>
      <c r="I5" s="46"/>
      <c r="J5" s="46"/>
      <c r="K5" s="35">
        <f t="shared" ca="1" si="0"/>
        <v>123</v>
      </c>
      <c r="P5" s="40"/>
    </row>
    <row r="6" spans="1:33" s="7" customFormat="1" x14ac:dyDescent="0.25">
      <c r="A6" s="46"/>
      <c r="F6" s="4" t="str">
        <f t="shared" si="1"/>
        <v xml:space="preserve"> , </v>
      </c>
      <c r="I6" s="46"/>
      <c r="J6" s="46"/>
      <c r="K6" s="35">
        <f t="shared" ca="1" si="0"/>
        <v>123</v>
      </c>
      <c r="P6" s="40"/>
    </row>
    <row r="7" spans="1:33" s="7" customFormat="1" x14ac:dyDescent="0.25">
      <c r="A7" s="46"/>
      <c r="F7" s="4" t="str">
        <f t="shared" si="1"/>
        <v xml:space="preserve"> , </v>
      </c>
      <c r="I7" s="46"/>
      <c r="J7" s="46"/>
      <c r="K7" s="35">
        <f t="shared" ca="1" si="0"/>
        <v>123</v>
      </c>
      <c r="P7" s="40"/>
    </row>
    <row r="8" spans="1:33" s="44" customFormat="1" x14ac:dyDescent="0.25">
      <c r="F8" s="4" t="str">
        <f t="shared" si="1"/>
        <v xml:space="preserve"> , </v>
      </c>
      <c r="I8" s="45"/>
      <c r="K8" s="35">
        <f t="shared" ca="1" si="0"/>
        <v>123</v>
      </c>
      <c r="P8" s="40"/>
      <c r="X8" s="7"/>
      <c r="AA8" s="7"/>
    </row>
    <row r="9" spans="1:33" s="7" customFormat="1" x14ac:dyDescent="0.25">
      <c r="F9" s="4" t="str">
        <f t="shared" si="1"/>
        <v xml:space="preserve"> , </v>
      </c>
      <c r="I9" s="46"/>
      <c r="K9" s="35">
        <f t="shared" ca="1" si="0"/>
        <v>123</v>
      </c>
      <c r="P9" s="40"/>
    </row>
    <row r="10" spans="1:33" s="44" customFormat="1" x14ac:dyDescent="0.25">
      <c r="F10" s="4" t="str">
        <f t="shared" si="1"/>
        <v xml:space="preserve"> , </v>
      </c>
      <c r="I10" s="45"/>
      <c r="K10" s="35">
        <f t="shared" ca="1" si="0"/>
        <v>123</v>
      </c>
      <c r="P10" s="40"/>
      <c r="X10" s="7"/>
      <c r="AA10" s="7"/>
    </row>
    <row r="11" spans="1:33" s="7" customFormat="1" x14ac:dyDescent="0.25">
      <c r="F11" s="4" t="str">
        <f t="shared" si="1"/>
        <v xml:space="preserve"> , </v>
      </c>
      <c r="I11" s="46"/>
      <c r="K11" s="35">
        <f t="shared" ca="1" si="0"/>
        <v>123</v>
      </c>
      <c r="P11" s="40"/>
    </row>
    <row r="12" spans="1:33" s="44" customFormat="1" x14ac:dyDescent="0.25">
      <c r="F12" s="4" t="str">
        <f t="shared" si="1"/>
        <v xml:space="preserve"> , </v>
      </c>
      <c r="I12" s="45"/>
      <c r="K12" s="35">
        <f t="shared" ca="1" si="0"/>
        <v>123</v>
      </c>
      <c r="P12" s="40"/>
      <c r="X12" s="7"/>
      <c r="AA12" s="7"/>
    </row>
    <row r="13" spans="1:33" s="7" customFormat="1" x14ac:dyDescent="0.25">
      <c r="F13" s="4" t="str">
        <f t="shared" si="1"/>
        <v xml:space="preserve"> , </v>
      </c>
      <c r="I13" s="46"/>
      <c r="K13" s="35">
        <f t="shared" ca="1" si="0"/>
        <v>123</v>
      </c>
      <c r="P13" s="40"/>
    </row>
    <row r="14" spans="1:33" s="44" customFormat="1" x14ac:dyDescent="0.25">
      <c r="F14" s="4" t="str">
        <f t="shared" si="1"/>
        <v xml:space="preserve"> , </v>
      </c>
      <c r="I14" s="45"/>
      <c r="K14" s="35">
        <f t="shared" ca="1" si="0"/>
        <v>123</v>
      </c>
      <c r="P14" s="40"/>
      <c r="X14" s="7"/>
      <c r="AA14" s="7"/>
    </row>
    <row r="15" spans="1:33" s="7" customFormat="1" x14ac:dyDescent="0.25">
      <c r="F15" s="4" t="str">
        <f t="shared" si="1"/>
        <v xml:space="preserve"> , </v>
      </c>
      <c r="I15" s="46"/>
      <c r="K15" s="35">
        <f t="shared" ca="1" si="0"/>
        <v>123</v>
      </c>
      <c r="P15" s="40"/>
    </row>
    <row r="16" spans="1:33" s="4" customFormat="1" x14ac:dyDescent="0.25">
      <c r="D16" s="44"/>
      <c r="F16" s="4" t="str">
        <f t="shared" si="1"/>
        <v xml:space="preserve"> , </v>
      </c>
      <c r="I16" s="6"/>
      <c r="K16" s="35">
        <f t="shared" ca="1" si="0"/>
        <v>123</v>
      </c>
      <c r="P16" s="40"/>
      <c r="X16" s="7"/>
      <c r="AA16" s="7"/>
    </row>
    <row r="17" spans="4:27" s="7" customFormat="1" x14ac:dyDescent="0.25">
      <c r="F17" s="4" t="str">
        <f t="shared" si="1"/>
        <v xml:space="preserve"> , </v>
      </c>
      <c r="I17" s="46"/>
      <c r="K17" s="35">
        <f t="shared" ca="1" si="0"/>
        <v>123</v>
      </c>
      <c r="P17" s="40"/>
    </row>
    <row r="18" spans="4:27" s="4" customFormat="1" x14ac:dyDescent="0.25">
      <c r="D18" s="44"/>
      <c r="F18" s="4" t="str">
        <f t="shared" si="1"/>
        <v xml:space="preserve"> , </v>
      </c>
      <c r="I18" s="6"/>
      <c r="K18" s="35">
        <f t="shared" ca="1" si="0"/>
        <v>123</v>
      </c>
      <c r="P18" s="40"/>
      <c r="X18" s="7"/>
      <c r="AA18" s="7"/>
    </row>
    <row r="19" spans="4:27" s="7" customFormat="1" x14ac:dyDescent="0.25">
      <c r="D19" s="44"/>
      <c r="F19" s="4" t="str">
        <f t="shared" si="1"/>
        <v xml:space="preserve"> , </v>
      </c>
      <c r="I19" s="46"/>
      <c r="K19" s="35">
        <f t="shared" ca="1" si="0"/>
        <v>123</v>
      </c>
      <c r="P19" s="40"/>
    </row>
    <row r="20" spans="4:27" s="4" customFormat="1" x14ac:dyDescent="0.25">
      <c r="D20" s="44"/>
      <c r="F20" s="4" t="str">
        <f t="shared" si="1"/>
        <v xml:space="preserve"> , </v>
      </c>
      <c r="I20" s="6"/>
      <c r="K20" s="35">
        <f t="shared" ca="1" si="0"/>
        <v>123</v>
      </c>
      <c r="P20" s="40"/>
      <c r="X20" s="7"/>
      <c r="AA20" s="7"/>
    </row>
    <row r="21" spans="4:27" s="7" customFormat="1" x14ac:dyDescent="0.25">
      <c r="D21" s="44"/>
      <c r="F21" s="4" t="str">
        <f t="shared" si="1"/>
        <v xml:space="preserve"> , </v>
      </c>
      <c r="I21" s="46"/>
      <c r="K21" s="35">
        <f t="shared" ca="1" si="0"/>
        <v>123</v>
      </c>
      <c r="P21" s="40"/>
    </row>
    <row r="22" spans="4:27" s="4" customFormat="1" x14ac:dyDescent="0.25">
      <c r="D22" s="44"/>
      <c r="F22" s="4" t="str">
        <f t="shared" si="1"/>
        <v xml:space="preserve"> , </v>
      </c>
      <c r="I22" s="6"/>
      <c r="K22" s="35">
        <f t="shared" ca="1" si="0"/>
        <v>123</v>
      </c>
      <c r="P22" s="40"/>
      <c r="X22" s="7"/>
      <c r="AA22" s="7"/>
    </row>
    <row r="23" spans="4:27" s="7" customFormat="1" x14ac:dyDescent="0.25">
      <c r="D23" s="44"/>
      <c r="F23" s="4" t="str">
        <f t="shared" si="1"/>
        <v xml:space="preserve"> , </v>
      </c>
      <c r="I23" s="46"/>
      <c r="K23" s="35">
        <f t="shared" ca="1" si="0"/>
        <v>123</v>
      </c>
      <c r="P23" s="40"/>
    </row>
    <row r="24" spans="4:27" s="4" customFormat="1" x14ac:dyDescent="0.25">
      <c r="D24" s="44"/>
      <c r="F24" s="4" t="str">
        <f t="shared" si="1"/>
        <v xml:space="preserve"> , </v>
      </c>
      <c r="I24" s="6"/>
      <c r="K24" s="35">
        <f t="shared" ca="1" si="0"/>
        <v>123</v>
      </c>
      <c r="P24" s="40"/>
      <c r="X24" s="7"/>
      <c r="AA24" s="7"/>
    </row>
    <row r="25" spans="4:27" s="7" customFormat="1" x14ac:dyDescent="0.25">
      <c r="D25" s="44"/>
      <c r="F25" s="4" t="str">
        <f t="shared" si="1"/>
        <v xml:space="preserve"> , </v>
      </c>
      <c r="I25" s="46"/>
      <c r="K25" s="35">
        <f t="shared" ca="1" si="0"/>
        <v>123</v>
      </c>
      <c r="P25" s="40"/>
    </row>
    <row r="26" spans="4:27" s="4" customFormat="1" x14ac:dyDescent="0.25">
      <c r="D26" s="44"/>
      <c r="F26" s="4" t="str">
        <f t="shared" si="1"/>
        <v xml:space="preserve"> , </v>
      </c>
      <c r="I26" s="6"/>
      <c r="K26" s="35">
        <f t="shared" ca="1" si="0"/>
        <v>123</v>
      </c>
      <c r="P26" s="40"/>
      <c r="X26" s="7"/>
      <c r="AA26" s="7"/>
    </row>
    <row r="27" spans="4:27" s="7" customFormat="1" x14ac:dyDescent="0.25">
      <c r="D27" s="44"/>
      <c r="F27" s="4" t="str">
        <f t="shared" si="1"/>
        <v xml:space="preserve"> , </v>
      </c>
      <c r="I27" s="46"/>
      <c r="K27" s="35">
        <f t="shared" ca="1" si="0"/>
        <v>123</v>
      </c>
      <c r="P27" s="40"/>
    </row>
    <row r="28" spans="4:27" s="4" customFormat="1" x14ac:dyDescent="0.25">
      <c r="D28" s="44"/>
      <c r="F28" s="4" t="str">
        <f t="shared" si="1"/>
        <v xml:space="preserve"> , </v>
      </c>
      <c r="I28" s="6"/>
      <c r="K28" s="35">
        <f t="shared" ca="1" si="0"/>
        <v>123</v>
      </c>
      <c r="P28" s="40"/>
      <c r="X28" s="7"/>
      <c r="AA28" s="7"/>
    </row>
    <row r="29" spans="4:27" s="7" customFormat="1" x14ac:dyDescent="0.25">
      <c r="D29" s="44"/>
      <c r="F29" s="4" t="str">
        <f t="shared" si="1"/>
        <v xml:space="preserve"> , </v>
      </c>
      <c r="I29" s="46"/>
      <c r="K29" s="35">
        <f t="shared" ca="1" si="0"/>
        <v>123</v>
      </c>
      <c r="P29" s="40"/>
    </row>
    <row r="30" spans="4:27" s="4" customFormat="1" x14ac:dyDescent="0.25">
      <c r="D30" s="44"/>
      <c r="F30" s="4" t="str">
        <f t="shared" si="1"/>
        <v xml:space="preserve"> , </v>
      </c>
      <c r="I30" s="6"/>
      <c r="K30" s="35">
        <f t="shared" ca="1" si="0"/>
        <v>123</v>
      </c>
      <c r="P30" s="40"/>
      <c r="X30" s="7"/>
      <c r="AA30" s="7"/>
    </row>
    <row r="31" spans="4:27" s="7" customFormat="1" x14ac:dyDescent="0.25">
      <c r="D31" s="44"/>
      <c r="F31" s="4" t="str">
        <f t="shared" si="1"/>
        <v xml:space="preserve"> , </v>
      </c>
      <c r="I31" s="46"/>
      <c r="K31" s="35">
        <f t="shared" ca="1" si="0"/>
        <v>123</v>
      </c>
      <c r="P31" s="40"/>
    </row>
    <row r="32" spans="4:27" s="4" customFormat="1" x14ac:dyDescent="0.25">
      <c r="D32" s="44"/>
      <c r="F32" s="4" t="str">
        <f t="shared" si="1"/>
        <v xml:space="preserve"> , </v>
      </c>
      <c r="I32" s="6"/>
      <c r="K32" s="35">
        <f t="shared" ca="1" si="0"/>
        <v>123</v>
      </c>
      <c r="P32" s="40"/>
      <c r="X32" s="7"/>
      <c r="AA32" s="7"/>
    </row>
    <row r="33" spans="4:27" s="7" customFormat="1" x14ac:dyDescent="0.25">
      <c r="D33" s="44"/>
      <c r="F33" s="4" t="str">
        <f t="shared" si="1"/>
        <v xml:space="preserve"> , </v>
      </c>
      <c r="I33" s="46"/>
      <c r="K33" s="35">
        <f t="shared" ca="1" si="0"/>
        <v>123</v>
      </c>
      <c r="P33" s="40"/>
    </row>
    <row r="34" spans="4:27" s="4" customFormat="1" x14ac:dyDescent="0.25">
      <c r="D34" s="44"/>
      <c r="F34" s="4" t="str">
        <f t="shared" si="1"/>
        <v xml:space="preserve"> , </v>
      </c>
      <c r="I34" s="6"/>
      <c r="K34" s="35">
        <f t="shared" ca="1" si="0"/>
        <v>123</v>
      </c>
      <c r="P34" s="40"/>
      <c r="X34" s="7"/>
      <c r="AA34" s="7"/>
    </row>
    <row r="35" spans="4:27" s="7" customFormat="1" x14ac:dyDescent="0.25">
      <c r="D35" s="44"/>
      <c r="F35" s="4" t="str">
        <f t="shared" si="1"/>
        <v xml:space="preserve"> , </v>
      </c>
      <c r="I35" s="46"/>
      <c r="K35" s="35">
        <f t="shared" ca="1" si="0"/>
        <v>123</v>
      </c>
      <c r="P35" s="40"/>
    </row>
    <row r="36" spans="4:27" s="4" customFormat="1" x14ac:dyDescent="0.25">
      <c r="D36" s="44"/>
      <c r="F36" s="4" t="str">
        <f t="shared" si="1"/>
        <v xml:space="preserve"> , </v>
      </c>
      <c r="I36" s="6"/>
      <c r="K36" s="35">
        <f t="shared" ca="1" si="0"/>
        <v>123</v>
      </c>
      <c r="P36" s="40"/>
      <c r="X36" s="7"/>
      <c r="AA36" s="7"/>
    </row>
    <row r="37" spans="4:27" s="7" customFormat="1" x14ac:dyDescent="0.25">
      <c r="D37" s="44"/>
      <c r="F37" s="4" t="str">
        <f t="shared" si="1"/>
        <v xml:space="preserve"> , </v>
      </c>
      <c r="I37" s="46"/>
      <c r="K37" s="35">
        <f t="shared" ca="1" si="0"/>
        <v>123</v>
      </c>
      <c r="P37" s="40"/>
    </row>
    <row r="38" spans="4:27" s="4" customFormat="1" x14ac:dyDescent="0.25">
      <c r="D38" s="44"/>
      <c r="F38" s="4" t="str">
        <f t="shared" si="1"/>
        <v xml:space="preserve"> , </v>
      </c>
      <c r="I38" s="6"/>
      <c r="K38" s="35">
        <f t="shared" ca="1" si="0"/>
        <v>123</v>
      </c>
      <c r="P38" s="40"/>
      <c r="X38" s="7"/>
      <c r="AA38" s="7"/>
    </row>
    <row r="39" spans="4:27" s="7" customFormat="1" x14ac:dyDescent="0.25">
      <c r="D39" s="44"/>
      <c r="F39" s="4" t="str">
        <f t="shared" si="1"/>
        <v xml:space="preserve"> , </v>
      </c>
      <c r="I39" s="46"/>
      <c r="K39" s="35">
        <f t="shared" ca="1" si="0"/>
        <v>123</v>
      </c>
      <c r="P39" s="40"/>
    </row>
    <row r="40" spans="4:27" s="4" customFormat="1" x14ac:dyDescent="0.25">
      <c r="D40" s="44"/>
      <c r="F40" s="4" t="str">
        <f t="shared" si="1"/>
        <v xml:space="preserve"> , </v>
      </c>
      <c r="I40" s="6"/>
      <c r="K40" s="35">
        <f t="shared" ca="1" si="0"/>
        <v>123</v>
      </c>
      <c r="P40" s="40"/>
      <c r="X40" s="7"/>
      <c r="AA40" s="7"/>
    </row>
    <row r="41" spans="4:27" s="7" customFormat="1" x14ac:dyDescent="0.25">
      <c r="D41" s="44"/>
      <c r="F41" s="4" t="str">
        <f t="shared" si="1"/>
        <v xml:space="preserve"> , </v>
      </c>
      <c r="I41" s="46"/>
      <c r="K41" s="35">
        <f t="shared" ca="1" si="0"/>
        <v>123</v>
      </c>
      <c r="P41" s="40"/>
    </row>
    <row r="42" spans="4:27" s="4" customFormat="1" x14ac:dyDescent="0.25">
      <c r="D42" s="44"/>
      <c r="F42" s="4" t="str">
        <f t="shared" si="1"/>
        <v xml:space="preserve"> , </v>
      </c>
      <c r="I42" s="6"/>
      <c r="K42" s="35">
        <f t="shared" ca="1" si="0"/>
        <v>123</v>
      </c>
      <c r="P42" s="40"/>
      <c r="X42" s="7"/>
      <c r="AA42" s="7"/>
    </row>
    <row r="43" spans="4:27" s="7" customFormat="1" x14ac:dyDescent="0.25">
      <c r="D43" s="44"/>
      <c r="F43" s="4" t="str">
        <f t="shared" si="1"/>
        <v xml:space="preserve"> , </v>
      </c>
      <c r="I43" s="46"/>
      <c r="K43" s="35">
        <f t="shared" ca="1" si="0"/>
        <v>123</v>
      </c>
      <c r="P43" s="40"/>
    </row>
    <row r="44" spans="4:27" s="4" customFormat="1" x14ac:dyDescent="0.25">
      <c r="D44" s="44"/>
      <c r="F44" s="4" t="str">
        <f t="shared" si="1"/>
        <v xml:space="preserve"> , </v>
      </c>
      <c r="I44" s="6"/>
      <c r="K44" s="35">
        <f t="shared" ca="1" si="0"/>
        <v>123</v>
      </c>
      <c r="P44" s="40"/>
      <c r="X44" s="7"/>
      <c r="AA44" s="7"/>
    </row>
    <row r="45" spans="4:27" s="7" customFormat="1" x14ac:dyDescent="0.25">
      <c r="D45" s="44"/>
      <c r="F45" s="4" t="str">
        <f t="shared" si="1"/>
        <v xml:space="preserve"> , </v>
      </c>
      <c r="I45" s="46"/>
      <c r="K45" s="35">
        <f t="shared" ca="1" si="0"/>
        <v>123</v>
      </c>
      <c r="P45" s="40"/>
    </row>
    <row r="46" spans="4:27" s="4" customFormat="1" x14ac:dyDescent="0.25">
      <c r="D46" s="44"/>
      <c r="F46" s="4" t="str">
        <f t="shared" si="1"/>
        <v xml:space="preserve"> , </v>
      </c>
      <c r="I46" s="6"/>
      <c r="K46" s="35">
        <f t="shared" ca="1" si="0"/>
        <v>123</v>
      </c>
      <c r="P46" s="40"/>
      <c r="X46" s="7"/>
      <c r="AA46" s="7"/>
    </row>
    <row r="47" spans="4:27" s="7" customFormat="1" x14ac:dyDescent="0.25">
      <c r="D47" s="44"/>
      <c r="F47" s="4" t="str">
        <f t="shared" si="1"/>
        <v xml:space="preserve"> , </v>
      </c>
      <c r="I47" s="46"/>
      <c r="K47" s="35">
        <f t="shared" ca="1" si="0"/>
        <v>123</v>
      </c>
      <c r="P47" s="40"/>
    </row>
    <row r="48" spans="4:27" s="4" customFormat="1" x14ac:dyDescent="0.25">
      <c r="D48" s="44"/>
      <c r="F48" s="4" t="str">
        <f t="shared" si="1"/>
        <v xml:space="preserve"> , </v>
      </c>
      <c r="I48" s="6"/>
      <c r="K48" s="35">
        <f t="shared" ca="1" si="0"/>
        <v>123</v>
      </c>
      <c r="P48" s="40"/>
      <c r="X48" s="7"/>
      <c r="AA48" s="7"/>
    </row>
    <row r="49" spans="4:27" s="7" customFormat="1" x14ac:dyDescent="0.25">
      <c r="D49" s="44"/>
      <c r="F49" s="4" t="str">
        <f t="shared" si="1"/>
        <v xml:space="preserve"> , </v>
      </c>
      <c r="I49" s="46"/>
      <c r="K49" s="35">
        <f t="shared" ca="1" si="0"/>
        <v>123</v>
      </c>
      <c r="P49" s="40"/>
    </row>
    <row r="50" spans="4:27" s="4" customFormat="1" x14ac:dyDescent="0.25">
      <c r="D50" s="44"/>
      <c r="F50" s="4" t="str">
        <f t="shared" si="1"/>
        <v xml:space="preserve"> , </v>
      </c>
      <c r="I50" s="6"/>
      <c r="K50" s="35">
        <f t="shared" ca="1" si="0"/>
        <v>123</v>
      </c>
      <c r="P50" s="40"/>
      <c r="X50" s="7"/>
      <c r="AA50" s="7"/>
    </row>
    <row r="51" spans="4:27" s="7" customFormat="1" x14ac:dyDescent="0.25">
      <c r="D51" s="44"/>
      <c r="F51" s="4" t="str">
        <f t="shared" si="1"/>
        <v xml:space="preserve"> , </v>
      </c>
      <c r="I51" s="46"/>
      <c r="K51" s="35">
        <f t="shared" ca="1" si="0"/>
        <v>123</v>
      </c>
      <c r="P51" s="40"/>
    </row>
    <row r="52" spans="4:27" s="4" customFormat="1" x14ac:dyDescent="0.25">
      <c r="D52" s="44"/>
      <c r="F52" s="4" t="str">
        <f t="shared" si="1"/>
        <v xml:space="preserve"> , </v>
      </c>
      <c r="I52" s="6"/>
      <c r="K52" s="35">
        <f t="shared" ca="1" si="0"/>
        <v>123</v>
      </c>
      <c r="P52" s="40"/>
      <c r="X52" s="7"/>
      <c r="AA52" s="7"/>
    </row>
    <row r="53" spans="4:27" s="7" customFormat="1" x14ac:dyDescent="0.25">
      <c r="D53" s="44"/>
      <c r="F53" s="4" t="str">
        <f t="shared" si="1"/>
        <v xml:space="preserve"> , </v>
      </c>
      <c r="I53" s="46"/>
      <c r="K53" s="35">
        <f t="shared" ca="1" si="0"/>
        <v>123</v>
      </c>
      <c r="P53" s="40"/>
    </row>
    <row r="54" spans="4:27" s="4" customFormat="1" x14ac:dyDescent="0.25">
      <c r="D54" s="44"/>
      <c r="F54" s="4" t="str">
        <f t="shared" si="1"/>
        <v xml:space="preserve"> , </v>
      </c>
      <c r="I54" s="6"/>
      <c r="K54" s="35">
        <f t="shared" ca="1" si="0"/>
        <v>123</v>
      </c>
      <c r="P54" s="40"/>
      <c r="X54" s="7"/>
      <c r="AA54" s="7"/>
    </row>
    <row r="55" spans="4:27" s="7" customFormat="1" x14ac:dyDescent="0.25">
      <c r="D55" s="44"/>
      <c r="F55" s="4" t="str">
        <f t="shared" si="1"/>
        <v xml:space="preserve"> , </v>
      </c>
      <c r="I55" s="46"/>
      <c r="K55" s="35">
        <f t="shared" ca="1" si="0"/>
        <v>123</v>
      </c>
      <c r="P55" s="40"/>
    </row>
    <row r="56" spans="4:27" s="4" customFormat="1" x14ac:dyDescent="0.25">
      <c r="D56" s="44"/>
      <c r="F56" s="4" t="str">
        <f t="shared" si="1"/>
        <v xml:space="preserve"> , </v>
      </c>
      <c r="I56" s="6"/>
      <c r="K56" s="35">
        <f t="shared" ca="1" si="0"/>
        <v>123</v>
      </c>
      <c r="P56" s="40"/>
      <c r="X56" s="7"/>
      <c r="AA56" s="7"/>
    </row>
    <row r="57" spans="4:27" s="7" customFormat="1" x14ac:dyDescent="0.25">
      <c r="D57" s="44"/>
      <c r="F57" s="4" t="str">
        <f t="shared" si="1"/>
        <v xml:space="preserve"> , </v>
      </c>
      <c r="I57" s="46"/>
      <c r="K57" s="35">
        <f t="shared" ca="1" si="0"/>
        <v>123</v>
      </c>
      <c r="P57" s="40"/>
    </row>
    <row r="58" spans="4:27" s="4" customFormat="1" x14ac:dyDescent="0.25">
      <c r="D58" s="44"/>
      <c r="F58" s="4" t="str">
        <f t="shared" si="1"/>
        <v xml:space="preserve"> , </v>
      </c>
      <c r="I58" s="6"/>
      <c r="K58" s="35">
        <f t="shared" ca="1" si="0"/>
        <v>123</v>
      </c>
      <c r="P58" s="40"/>
      <c r="X58" s="7"/>
      <c r="AA58" s="7"/>
    </row>
    <row r="59" spans="4:27" s="7" customFormat="1" x14ac:dyDescent="0.25">
      <c r="D59" s="44"/>
      <c r="F59" s="4" t="str">
        <f t="shared" si="1"/>
        <v xml:space="preserve"> , </v>
      </c>
      <c r="I59" s="46"/>
      <c r="K59" s="35">
        <f t="shared" ca="1" si="0"/>
        <v>123</v>
      </c>
      <c r="P59" s="40"/>
    </row>
    <row r="60" spans="4:27" s="4" customFormat="1" x14ac:dyDescent="0.25">
      <c r="D60" s="44"/>
      <c r="F60" s="4" t="str">
        <f t="shared" si="1"/>
        <v xml:space="preserve"> , </v>
      </c>
      <c r="I60" s="6"/>
      <c r="K60" s="35">
        <f t="shared" ca="1" si="0"/>
        <v>123</v>
      </c>
      <c r="P60" s="40"/>
      <c r="X60" s="7"/>
      <c r="AA60" s="7"/>
    </row>
    <row r="61" spans="4:27" s="7" customFormat="1" x14ac:dyDescent="0.25">
      <c r="D61" s="44"/>
      <c r="F61" s="4" t="str">
        <f t="shared" si="1"/>
        <v xml:space="preserve"> , </v>
      </c>
      <c r="I61" s="46"/>
      <c r="K61" s="35">
        <f t="shared" ca="1" si="0"/>
        <v>123</v>
      </c>
      <c r="P61" s="40"/>
    </row>
    <row r="62" spans="4:27" s="4" customFormat="1" x14ac:dyDescent="0.25">
      <c r="D62" s="44"/>
      <c r="F62" s="4" t="str">
        <f t="shared" si="1"/>
        <v xml:space="preserve"> , </v>
      </c>
      <c r="I62" s="6"/>
      <c r="K62" s="35">
        <f t="shared" ca="1" si="0"/>
        <v>123</v>
      </c>
      <c r="P62" s="40"/>
      <c r="X62" s="7"/>
      <c r="AA62" s="7"/>
    </row>
    <row r="63" spans="4:27" s="7" customFormat="1" x14ac:dyDescent="0.25">
      <c r="D63" s="44"/>
      <c r="F63" s="4" t="str">
        <f t="shared" si="1"/>
        <v xml:space="preserve"> , </v>
      </c>
      <c r="I63" s="46"/>
      <c r="K63" s="35">
        <f t="shared" ca="1" si="0"/>
        <v>123</v>
      </c>
      <c r="P63" s="40"/>
    </row>
    <row r="64" spans="4:27" s="4" customFormat="1" x14ac:dyDescent="0.25">
      <c r="D64" s="44"/>
      <c r="F64" s="4" t="str">
        <f t="shared" si="1"/>
        <v xml:space="preserve"> , </v>
      </c>
      <c r="I64" s="6"/>
      <c r="K64" s="35">
        <f t="shared" ca="1" si="0"/>
        <v>123</v>
      </c>
      <c r="P64" s="40"/>
      <c r="X64" s="7"/>
      <c r="AA64" s="7"/>
    </row>
    <row r="65" spans="4:27" s="7" customFormat="1" x14ac:dyDescent="0.25">
      <c r="D65" s="44"/>
      <c r="F65" s="4" t="str">
        <f t="shared" si="1"/>
        <v xml:space="preserve"> , </v>
      </c>
      <c r="I65" s="46"/>
      <c r="K65" s="35">
        <f t="shared" ca="1" si="0"/>
        <v>123</v>
      </c>
      <c r="P65" s="40"/>
    </row>
    <row r="66" spans="4:27" s="4" customFormat="1" x14ac:dyDescent="0.25">
      <c r="D66" s="44"/>
      <c r="F66" s="4" t="str">
        <f t="shared" si="1"/>
        <v xml:space="preserve"> , </v>
      </c>
      <c r="I66" s="6"/>
      <c r="K66" s="35">
        <f t="shared" ref="K66:K129" ca="1" si="2">DATEDIF(J66,TODAY(),"y")</f>
        <v>123</v>
      </c>
      <c r="P66" s="40"/>
      <c r="X66" s="7"/>
      <c r="AA66" s="7"/>
    </row>
    <row r="67" spans="4:27" s="7" customFormat="1" x14ac:dyDescent="0.25">
      <c r="D67" s="44"/>
      <c r="F67" s="4" t="str">
        <f t="shared" ref="F67:F130" si="3">CONCATENATE(G67," , ",H67)</f>
        <v xml:space="preserve"> , </v>
      </c>
      <c r="I67" s="46"/>
      <c r="K67" s="35">
        <f t="shared" ca="1" si="2"/>
        <v>123</v>
      </c>
      <c r="P67" s="40"/>
    </row>
    <row r="68" spans="4:27" s="4" customFormat="1" x14ac:dyDescent="0.25">
      <c r="D68" s="44"/>
      <c r="F68" s="4" t="str">
        <f t="shared" si="3"/>
        <v xml:space="preserve"> , </v>
      </c>
      <c r="I68" s="6"/>
      <c r="K68" s="35">
        <f t="shared" ca="1" si="2"/>
        <v>123</v>
      </c>
      <c r="P68" s="40"/>
      <c r="X68" s="7"/>
      <c r="AA68" s="7"/>
    </row>
    <row r="69" spans="4:27" s="7" customFormat="1" x14ac:dyDescent="0.25">
      <c r="D69" s="44"/>
      <c r="F69" s="4" t="str">
        <f t="shared" si="3"/>
        <v xml:space="preserve"> , </v>
      </c>
      <c r="I69" s="46"/>
      <c r="K69" s="35">
        <f t="shared" ca="1" si="2"/>
        <v>123</v>
      </c>
      <c r="P69" s="40"/>
    </row>
    <row r="70" spans="4:27" s="4" customFormat="1" x14ac:dyDescent="0.25">
      <c r="D70" s="44"/>
      <c r="F70" s="4" t="str">
        <f t="shared" si="3"/>
        <v xml:space="preserve"> , </v>
      </c>
      <c r="I70" s="6"/>
      <c r="K70" s="35">
        <f t="shared" ca="1" si="2"/>
        <v>123</v>
      </c>
      <c r="P70" s="40"/>
      <c r="X70" s="7"/>
      <c r="AA70" s="7"/>
    </row>
    <row r="71" spans="4:27" s="7" customFormat="1" x14ac:dyDescent="0.25">
      <c r="D71" s="44"/>
      <c r="F71" s="4" t="str">
        <f t="shared" si="3"/>
        <v xml:space="preserve"> , </v>
      </c>
      <c r="I71" s="46"/>
      <c r="K71" s="35">
        <f t="shared" ca="1" si="2"/>
        <v>123</v>
      </c>
      <c r="P71" s="40"/>
    </row>
    <row r="72" spans="4:27" s="4" customFormat="1" x14ac:dyDescent="0.25">
      <c r="D72" s="44"/>
      <c r="F72" s="4" t="str">
        <f t="shared" si="3"/>
        <v xml:space="preserve"> , </v>
      </c>
      <c r="I72" s="6"/>
      <c r="K72" s="35">
        <f t="shared" ca="1" si="2"/>
        <v>123</v>
      </c>
      <c r="P72" s="40"/>
      <c r="X72" s="7"/>
      <c r="AA72" s="7"/>
    </row>
    <row r="73" spans="4:27" s="7" customFormat="1" x14ac:dyDescent="0.25">
      <c r="D73" s="44"/>
      <c r="F73" s="4" t="str">
        <f t="shared" si="3"/>
        <v xml:space="preserve"> , </v>
      </c>
      <c r="I73" s="46"/>
      <c r="K73" s="35">
        <f t="shared" ca="1" si="2"/>
        <v>123</v>
      </c>
      <c r="P73" s="40"/>
    </row>
    <row r="74" spans="4:27" s="4" customFormat="1" x14ac:dyDescent="0.25">
      <c r="D74" s="44"/>
      <c r="F74" s="4" t="str">
        <f t="shared" si="3"/>
        <v xml:space="preserve"> , </v>
      </c>
      <c r="I74" s="6"/>
      <c r="K74" s="35">
        <f t="shared" ca="1" si="2"/>
        <v>123</v>
      </c>
      <c r="P74" s="40"/>
      <c r="X74" s="7"/>
      <c r="AA74" s="7"/>
    </row>
    <row r="75" spans="4:27" s="7" customFormat="1" x14ac:dyDescent="0.25">
      <c r="D75" s="44"/>
      <c r="F75" s="4" t="str">
        <f t="shared" si="3"/>
        <v xml:space="preserve"> , </v>
      </c>
      <c r="I75" s="46"/>
      <c r="K75" s="35">
        <f t="shared" ca="1" si="2"/>
        <v>123</v>
      </c>
      <c r="P75" s="40"/>
    </row>
    <row r="76" spans="4:27" s="4" customFormat="1" x14ac:dyDescent="0.25">
      <c r="D76" s="44"/>
      <c r="F76" s="4" t="str">
        <f t="shared" si="3"/>
        <v xml:space="preserve"> , </v>
      </c>
      <c r="I76" s="6"/>
      <c r="K76" s="35">
        <f t="shared" ca="1" si="2"/>
        <v>123</v>
      </c>
      <c r="P76" s="40"/>
      <c r="X76" s="7"/>
      <c r="AA76" s="7"/>
    </row>
    <row r="77" spans="4:27" s="7" customFormat="1" x14ac:dyDescent="0.25">
      <c r="D77" s="44"/>
      <c r="F77" s="4" t="str">
        <f t="shared" si="3"/>
        <v xml:space="preserve"> , </v>
      </c>
      <c r="I77" s="46"/>
      <c r="K77" s="35">
        <f t="shared" ca="1" si="2"/>
        <v>123</v>
      </c>
      <c r="P77" s="40"/>
    </row>
    <row r="78" spans="4:27" s="4" customFormat="1" x14ac:dyDescent="0.25">
      <c r="D78" s="44"/>
      <c r="F78" s="4" t="str">
        <f t="shared" si="3"/>
        <v xml:space="preserve"> , </v>
      </c>
      <c r="I78" s="6"/>
      <c r="K78" s="35">
        <f t="shared" ca="1" si="2"/>
        <v>123</v>
      </c>
      <c r="P78" s="40"/>
      <c r="X78" s="7"/>
      <c r="AA78" s="7"/>
    </row>
    <row r="79" spans="4:27" s="7" customFormat="1" x14ac:dyDescent="0.25">
      <c r="D79" s="44"/>
      <c r="F79" s="4" t="str">
        <f t="shared" si="3"/>
        <v xml:space="preserve"> , </v>
      </c>
      <c r="I79" s="46"/>
      <c r="K79" s="35">
        <f t="shared" ca="1" si="2"/>
        <v>123</v>
      </c>
      <c r="P79" s="40"/>
    </row>
    <row r="80" spans="4:27" s="4" customFormat="1" x14ac:dyDescent="0.25">
      <c r="D80" s="44"/>
      <c r="F80" s="4" t="str">
        <f t="shared" si="3"/>
        <v xml:space="preserve"> , </v>
      </c>
      <c r="I80" s="6"/>
      <c r="K80" s="35">
        <f t="shared" ca="1" si="2"/>
        <v>123</v>
      </c>
      <c r="P80" s="40"/>
      <c r="X80" s="7"/>
      <c r="AA80" s="7"/>
    </row>
    <row r="81" spans="4:27" s="7" customFormat="1" x14ac:dyDescent="0.25">
      <c r="D81" s="44"/>
      <c r="F81" s="4" t="str">
        <f t="shared" si="3"/>
        <v xml:space="preserve"> , </v>
      </c>
      <c r="I81" s="46"/>
      <c r="K81" s="35">
        <f t="shared" ca="1" si="2"/>
        <v>123</v>
      </c>
      <c r="P81" s="40"/>
    </row>
    <row r="82" spans="4:27" s="4" customFormat="1" x14ac:dyDescent="0.25">
      <c r="D82" s="44"/>
      <c r="F82" s="4" t="str">
        <f t="shared" si="3"/>
        <v xml:space="preserve"> , </v>
      </c>
      <c r="I82" s="6"/>
      <c r="K82" s="35">
        <f t="shared" ca="1" si="2"/>
        <v>123</v>
      </c>
      <c r="P82" s="40"/>
      <c r="X82" s="7"/>
      <c r="AA82" s="7"/>
    </row>
    <row r="83" spans="4:27" s="7" customFormat="1" x14ac:dyDescent="0.25">
      <c r="D83" s="44"/>
      <c r="F83" s="4" t="str">
        <f t="shared" si="3"/>
        <v xml:space="preserve"> , </v>
      </c>
      <c r="I83" s="46"/>
      <c r="K83" s="35">
        <f t="shared" ca="1" si="2"/>
        <v>123</v>
      </c>
      <c r="P83" s="40"/>
    </row>
    <row r="84" spans="4:27" s="4" customFormat="1" x14ac:dyDescent="0.25">
      <c r="D84" s="44"/>
      <c r="F84" s="4" t="str">
        <f t="shared" si="3"/>
        <v xml:space="preserve"> , </v>
      </c>
      <c r="I84" s="6"/>
      <c r="K84" s="35">
        <f t="shared" ca="1" si="2"/>
        <v>123</v>
      </c>
      <c r="P84" s="40"/>
      <c r="X84" s="7"/>
      <c r="AA84" s="7"/>
    </row>
    <row r="85" spans="4:27" s="7" customFormat="1" x14ac:dyDescent="0.25">
      <c r="D85" s="44"/>
      <c r="F85" s="4" t="str">
        <f t="shared" si="3"/>
        <v xml:space="preserve"> , </v>
      </c>
      <c r="I85" s="46"/>
      <c r="K85" s="35">
        <f t="shared" ca="1" si="2"/>
        <v>123</v>
      </c>
      <c r="P85" s="40"/>
    </row>
    <row r="86" spans="4:27" s="4" customFormat="1" x14ac:dyDescent="0.25">
      <c r="D86" s="44"/>
      <c r="F86" s="4" t="str">
        <f t="shared" si="3"/>
        <v xml:space="preserve"> , </v>
      </c>
      <c r="I86" s="6"/>
      <c r="K86" s="35">
        <f t="shared" ca="1" si="2"/>
        <v>123</v>
      </c>
      <c r="P86" s="40"/>
      <c r="X86" s="7"/>
      <c r="AA86" s="7"/>
    </row>
    <row r="87" spans="4:27" s="7" customFormat="1" x14ac:dyDescent="0.25">
      <c r="D87" s="44"/>
      <c r="F87" s="4" t="str">
        <f t="shared" si="3"/>
        <v xml:space="preserve"> , </v>
      </c>
      <c r="I87" s="46"/>
      <c r="K87" s="35">
        <f t="shared" ca="1" si="2"/>
        <v>123</v>
      </c>
      <c r="P87" s="40"/>
    </row>
    <row r="88" spans="4:27" s="4" customFormat="1" x14ac:dyDescent="0.25">
      <c r="D88" s="44"/>
      <c r="F88" s="4" t="str">
        <f t="shared" si="3"/>
        <v xml:space="preserve"> , </v>
      </c>
      <c r="I88" s="6"/>
      <c r="K88" s="35">
        <f t="shared" ca="1" si="2"/>
        <v>123</v>
      </c>
      <c r="P88" s="40"/>
      <c r="X88" s="7"/>
      <c r="AA88" s="7"/>
    </row>
    <row r="89" spans="4:27" s="7" customFormat="1" x14ac:dyDescent="0.25">
      <c r="D89" s="44"/>
      <c r="F89" s="4" t="str">
        <f t="shared" si="3"/>
        <v xml:space="preserve"> , </v>
      </c>
      <c r="I89" s="46"/>
      <c r="K89" s="35">
        <f t="shared" ca="1" si="2"/>
        <v>123</v>
      </c>
      <c r="P89" s="40"/>
    </row>
    <row r="90" spans="4:27" s="4" customFormat="1" x14ac:dyDescent="0.25">
      <c r="D90" s="44"/>
      <c r="F90" s="4" t="str">
        <f t="shared" si="3"/>
        <v xml:space="preserve"> , </v>
      </c>
      <c r="I90" s="6"/>
      <c r="K90" s="35">
        <f t="shared" ca="1" si="2"/>
        <v>123</v>
      </c>
      <c r="P90" s="40"/>
      <c r="X90" s="7"/>
      <c r="AA90" s="7"/>
    </row>
    <row r="91" spans="4:27" s="7" customFormat="1" x14ac:dyDescent="0.25">
      <c r="D91" s="44"/>
      <c r="F91" s="4" t="str">
        <f t="shared" si="3"/>
        <v xml:space="preserve"> , </v>
      </c>
      <c r="I91" s="46"/>
      <c r="K91" s="35">
        <f t="shared" ca="1" si="2"/>
        <v>123</v>
      </c>
      <c r="P91" s="40"/>
    </row>
    <row r="92" spans="4:27" s="4" customFormat="1" x14ac:dyDescent="0.25">
      <c r="D92" s="44"/>
      <c r="F92" s="4" t="str">
        <f t="shared" si="3"/>
        <v xml:space="preserve"> , </v>
      </c>
      <c r="I92" s="6"/>
      <c r="K92" s="35">
        <f t="shared" ca="1" si="2"/>
        <v>123</v>
      </c>
      <c r="P92" s="40"/>
      <c r="X92" s="7"/>
      <c r="AA92" s="7"/>
    </row>
    <row r="93" spans="4:27" s="7" customFormat="1" x14ac:dyDescent="0.25">
      <c r="D93" s="44"/>
      <c r="F93" s="4" t="str">
        <f t="shared" si="3"/>
        <v xml:space="preserve"> , </v>
      </c>
      <c r="I93" s="46"/>
      <c r="K93" s="35">
        <f t="shared" ca="1" si="2"/>
        <v>123</v>
      </c>
      <c r="P93" s="40"/>
    </row>
    <row r="94" spans="4:27" s="4" customFormat="1" x14ac:dyDescent="0.25">
      <c r="D94" s="44"/>
      <c r="F94" s="4" t="str">
        <f t="shared" si="3"/>
        <v xml:space="preserve"> , </v>
      </c>
      <c r="I94" s="6"/>
      <c r="K94" s="35">
        <f t="shared" ca="1" si="2"/>
        <v>123</v>
      </c>
      <c r="P94" s="40"/>
      <c r="X94" s="7"/>
      <c r="AA94" s="7"/>
    </row>
    <row r="95" spans="4:27" s="7" customFormat="1" x14ac:dyDescent="0.25">
      <c r="D95" s="44"/>
      <c r="F95" s="4" t="str">
        <f t="shared" si="3"/>
        <v xml:space="preserve"> , </v>
      </c>
      <c r="I95" s="46"/>
      <c r="K95" s="35">
        <f t="shared" ca="1" si="2"/>
        <v>123</v>
      </c>
      <c r="P95" s="40"/>
    </row>
    <row r="96" spans="4:27" s="4" customFormat="1" x14ac:dyDescent="0.25">
      <c r="D96" s="44"/>
      <c r="F96" s="4" t="str">
        <f t="shared" si="3"/>
        <v xml:space="preserve"> , </v>
      </c>
      <c r="I96" s="6"/>
      <c r="K96" s="35">
        <f t="shared" ca="1" si="2"/>
        <v>123</v>
      </c>
      <c r="P96" s="40"/>
      <c r="X96" s="7"/>
      <c r="AA96" s="7"/>
    </row>
    <row r="97" spans="4:27" s="7" customFormat="1" x14ac:dyDescent="0.25">
      <c r="D97" s="44"/>
      <c r="F97" s="4" t="str">
        <f t="shared" si="3"/>
        <v xml:space="preserve"> , </v>
      </c>
      <c r="I97" s="46"/>
      <c r="K97" s="35">
        <f t="shared" ca="1" si="2"/>
        <v>123</v>
      </c>
      <c r="P97" s="40"/>
    </row>
    <row r="98" spans="4:27" s="4" customFormat="1" x14ac:dyDescent="0.25">
      <c r="D98" s="44"/>
      <c r="F98" s="4" t="str">
        <f t="shared" si="3"/>
        <v xml:space="preserve"> , </v>
      </c>
      <c r="I98" s="6"/>
      <c r="K98" s="35">
        <f t="shared" ca="1" si="2"/>
        <v>123</v>
      </c>
      <c r="P98" s="40"/>
      <c r="X98" s="7"/>
      <c r="AA98" s="7"/>
    </row>
    <row r="99" spans="4:27" s="7" customFormat="1" x14ac:dyDescent="0.25">
      <c r="D99" s="44"/>
      <c r="F99" s="4" t="str">
        <f t="shared" si="3"/>
        <v xml:space="preserve"> , </v>
      </c>
      <c r="I99" s="46"/>
      <c r="K99" s="35">
        <f t="shared" ca="1" si="2"/>
        <v>123</v>
      </c>
      <c r="P99" s="40"/>
    </row>
    <row r="100" spans="4:27" s="4" customFormat="1" x14ac:dyDescent="0.25">
      <c r="D100" s="44"/>
      <c r="F100" s="4" t="str">
        <f t="shared" si="3"/>
        <v xml:space="preserve"> , </v>
      </c>
      <c r="I100" s="6"/>
      <c r="K100" s="35">
        <f t="shared" ca="1" si="2"/>
        <v>123</v>
      </c>
      <c r="P100" s="40"/>
      <c r="X100" s="7"/>
      <c r="AA100" s="7"/>
    </row>
    <row r="101" spans="4:27" s="7" customFormat="1" x14ac:dyDescent="0.25">
      <c r="D101" s="44"/>
      <c r="F101" s="4" t="str">
        <f t="shared" si="3"/>
        <v xml:space="preserve"> , </v>
      </c>
      <c r="I101" s="46"/>
      <c r="K101" s="35">
        <f t="shared" ca="1" si="2"/>
        <v>123</v>
      </c>
      <c r="P101" s="40"/>
    </row>
    <row r="102" spans="4:27" s="4" customFormat="1" x14ac:dyDescent="0.25">
      <c r="D102" s="44"/>
      <c r="F102" s="4" t="str">
        <f t="shared" si="3"/>
        <v xml:space="preserve"> , </v>
      </c>
      <c r="I102" s="6"/>
      <c r="K102" s="35">
        <f t="shared" ca="1" si="2"/>
        <v>123</v>
      </c>
      <c r="P102" s="40"/>
      <c r="X102" s="7"/>
      <c r="AA102" s="7"/>
    </row>
    <row r="103" spans="4:27" s="7" customFormat="1" x14ac:dyDescent="0.25">
      <c r="D103" s="44"/>
      <c r="F103" s="4" t="str">
        <f t="shared" si="3"/>
        <v xml:space="preserve"> , </v>
      </c>
      <c r="I103" s="46"/>
      <c r="K103" s="35">
        <f t="shared" ca="1" si="2"/>
        <v>123</v>
      </c>
      <c r="P103" s="40"/>
    </row>
    <row r="104" spans="4:27" s="4" customFormat="1" x14ac:dyDescent="0.25">
      <c r="D104" s="44"/>
      <c r="F104" s="4" t="str">
        <f t="shared" si="3"/>
        <v xml:space="preserve"> , </v>
      </c>
      <c r="I104" s="6"/>
      <c r="K104" s="35">
        <f t="shared" ca="1" si="2"/>
        <v>123</v>
      </c>
      <c r="P104" s="40"/>
      <c r="X104" s="7"/>
      <c r="AA104" s="7"/>
    </row>
    <row r="105" spans="4:27" s="7" customFormat="1" x14ac:dyDescent="0.25">
      <c r="D105" s="44"/>
      <c r="F105" s="4" t="str">
        <f t="shared" si="3"/>
        <v xml:space="preserve"> , </v>
      </c>
      <c r="I105" s="46"/>
      <c r="K105" s="35">
        <f t="shared" ca="1" si="2"/>
        <v>123</v>
      </c>
      <c r="P105" s="40"/>
    </row>
    <row r="106" spans="4:27" s="4" customFormat="1" x14ac:dyDescent="0.25">
      <c r="D106" s="44"/>
      <c r="F106" s="4" t="str">
        <f t="shared" si="3"/>
        <v xml:space="preserve"> , </v>
      </c>
      <c r="I106" s="6"/>
      <c r="K106" s="35">
        <f t="shared" ca="1" si="2"/>
        <v>123</v>
      </c>
      <c r="P106" s="40"/>
      <c r="X106" s="7"/>
      <c r="AA106" s="7"/>
    </row>
    <row r="107" spans="4:27" s="7" customFormat="1" x14ac:dyDescent="0.25">
      <c r="D107" s="44"/>
      <c r="F107" s="4" t="str">
        <f t="shared" si="3"/>
        <v xml:space="preserve"> , </v>
      </c>
      <c r="I107" s="46"/>
      <c r="K107" s="35">
        <f t="shared" ca="1" si="2"/>
        <v>123</v>
      </c>
      <c r="P107" s="40"/>
    </row>
    <row r="108" spans="4:27" s="4" customFormat="1" x14ac:dyDescent="0.25">
      <c r="D108" s="44"/>
      <c r="F108" s="4" t="str">
        <f t="shared" si="3"/>
        <v xml:space="preserve"> , </v>
      </c>
      <c r="I108" s="6"/>
      <c r="K108" s="35">
        <f t="shared" ca="1" si="2"/>
        <v>123</v>
      </c>
      <c r="P108" s="40"/>
      <c r="X108" s="7"/>
      <c r="AA108" s="7"/>
    </row>
    <row r="109" spans="4:27" s="7" customFormat="1" x14ac:dyDescent="0.25">
      <c r="D109" s="44"/>
      <c r="F109" s="4" t="str">
        <f t="shared" si="3"/>
        <v xml:space="preserve"> , </v>
      </c>
      <c r="I109" s="46"/>
      <c r="K109" s="35">
        <f t="shared" ca="1" si="2"/>
        <v>123</v>
      </c>
      <c r="P109" s="40"/>
    </row>
    <row r="110" spans="4:27" s="4" customFormat="1" x14ac:dyDescent="0.25">
      <c r="D110" s="44"/>
      <c r="F110" s="4" t="str">
        <f t="shared" si="3"/>
        <v xml:space="preserve"> , </v>
      </c>
      <c r="I110" s="6"/>
      <c r="K110" s="35">
        <f t="shared" ca="1" si="2"/>
        <v>123</v>
      </c>
      <c r="P110" s="40"/>
      <c r="X110" s="7"/>
      <c r="AA110" s="7"/>
    </row>
    <row r="111" spans="4:27" s="7" customFormat="1" x14ac:dyDescent="0.25">
      <c r="D111" s="44"/>
      <c r="F111" s="4" t="str">
        <f t="shared" si="3"/>
        <v xml:space="preserve"> , </v>
      </c>
      <c r="I111" s="46"/>
      <c r="K111" s="35">
        <f t="shared" ca="1" si="2"/>
        <v>123</v>
      </c>
      <c r="P111" s="40"/>
    </row>
    <row r="112" spans="4:27" s="4" customFormat="1" x14ac:dyDescent="0.25">
      <c r="D112" s="44"/>
      <c r="F112" s="4" t="str">
        <f t="shared" si="3"/>
        <v xml:space="preserve"> , </v>
      </c>
      <c r="I112" s="6"/>
      <c r="K112" s="35">
        <f t="shared" ca="1" si="2"/>
        <v>123</v>
      </c>
      <c r="P112" s="40"/>
      <c r="X112" s="7"/>
      <c r="AA112" s="7"/>
    </row>
    <row r="113" spans="4:27" s="7" customFormat="1" x14ac:dyDescent="0.25">
      <c r="D113" s="44"/>
      <c r="F113" s="4" t="str">
        <f t="shared" si="3"/>
        <v xml:space="preserve"> , </v>
      </c>
      <c r="I113" s="46"/>
      <c r="K113" s="35">
        <f t="shared" ca="1" si="2"/>
        <v>123</v>
      </c>
      <c r="P113" s="40"/>
    </row>
    <row r="114" spans="4:27" s="4" customFormat="1" x14ac:dyDescent="0.25">
      <c r="D114" s="44"/>
      <c r="F114" s="4" t="str">
        <f t="shared" si="3"/>
        <v xml:space="preserve"> , </v>
      </c>
      <c r="I114" s="6"/>
      <c r="K114" s="35">
        <f t="shared" ca="1" si="2"/>
        <v>123</v>
      </c>
      <c r="P114" s="40"/>
      <c r="X114" s="7"/>
      <c r="AA114" s="7"/>
    </row>
    <row r="115" spans="4:27" s="7" customFormat="1" x14ac:dyDescent="0.25">
      <c r="D115" s="44"/>
      <c r="F115" s="4" t="str">
        <f t="shared" si="3"/>
        <v xml:space="preserve"> , </v>
      </c>
      <c r="I115" s="46"/>
      <c r="K115" s="35">
        <f t="shared" ca="1" si="2"/>
        <v>123</v>
      </c>
      <c r="P115" s="40"/>
    </row>
    <row r="116" spans="4:27" s="4" customFormat="1" x14ac:dyDescent="0.25">
      <c r="D116" s="44"/>
      <c r="F116" s="4" t="str">
        <f t="shared" si="3"/>
        <v xml:space="preserve"> , </v>
      </c>
      <c r="I116" s="6"/>
      <c r="K116" s="35">
        <f t="shared" ca="1" si="2"/>
        <v>123</v>
      </c>
      <c r="P116" s="40"/>
      <c r="X116" s="7"/>
      <c r="AA116" s="7"/>
    </row>
    <row r="117" spans="4:27" s="7" customFormat="1" x14ac:dyDescent="0.25">
      <c r="D117" s="44"/>
      <c r="F117" s="4" t="str">
        <f t="shared" si="3"/>
        <v xml:space="preserve"> , </v>
      </c>
      <c r="I117" s="46"/>
      <c r="K117" s="35">
        <f t="shared" ca="1" si="2"/>
        <v>123</v>
      </c>
      <c r="P117" s="40"/>
    </row>
    <row r="118" spans="4:27" s="4" customFormat="1" x14ac:dyDescent="0.25">
      <c r="D118" s="44"/>
      <c r="F118" s="4" t="str">
        <f t="shared" si="3"/>
        <v xml:space="preserve"> , </v>
      </c>
      <c r="I118" s="6"/>
      <c r="K118" s="35">
        <f t="shared" ca="1" si="2"/>
        <v>123</v>
      </c>
      <c r="P118" s="40"/>
      <c r="X118" s="7"/>
      <c r="AA118" s="7"/>
    </row>
    <row r="119" spans="4:27" s="7" customFormat="1" x14ac:dyDescent="0.25">
      <c r="D119" s="44"/>
      <c r="F119" s="4" t="str">
        <f t="shared" si="3"/>
        <v xml:space="preserve"> , </v>
      </c>
      <c r="I119" s="46"/>
      <c r="K119" s="35">
        <f t="shared" ca="1" si="2"/>
        <v>123</v>
      </c>
      <c r="P119" s="40"/>
    </row>
    <row r="120" spans="4:27" s="4" customFormat="1" x14ac:dyDescent="0.25">
      <c r="D120" s="44"/>
      <c r="F120" s="4" t="str">
        <f t="shared" si="3"/>
        <v xml:space="preserve"> , </v>
      </c>
      <c r="I120" s="6"/>
      <c r="K120" s="35">
        <f t="shared" ca="1" si="2"/>
        <v>123</v>
      </c>
      <c r="P120" s="40"/>
      <c r="X120" s="7"/>
      <c r="AA120" s="7"/>
    </row>
    <row r="121" spans="4:27" s="7" customFormat="1" x14ac:dyDescent="0.25">
      <c r="D121" s="44"/>
      <c r="F121" s="4" t="str">
        <f t="shared" si="3"/>
        <v xml:space="preserve"> , </v>
      </c>
      <c r="I121" s="46"/>
      <c r="K121" s="35">
        <f t="shared" ca="1" si="2"/>
        <v>123</v>
      </c>
      <c r="P121" s="40"/>
    </row>
    <row r="122" spans="4:27" s="4" customFormat="1" x14ac:dyDescent="0.25">
      <c r="D122" s="44"/>
      <c r="F122" s="4" t="str">
        <f t="shared" si="3"/>
        <v xml:space="preserve"> , </v>
      </c>
      <c r="I122" s="6"/>
      <c r="K122" s="35">
        <f t="shared" ca="1" si="2"/>
        <v>123</v>
      </c>
      <c r="P122" s="40"/>
      <c r="X122" s="7"/>
      <c r="AA122" s="7"/>
    </row>
    <row r="123" spans="4:27" s="7" customFormat="1" x14ac:dyDescent="0.25">
      <c r="D123" s="44"/>
      <c r="F123" s="4" t="str">
        <f t="shared" si="3"/>
        <v xml:space="preserve"> , </v>
      </c>
      <c r="I123" s="46"/>
      <c r="K123" s="35">
        <f t="shared" ca="1" si="2"/>
        <v>123</v>
      </c>
      <c r="P123" s="40"/>
    </row>
    <row r="124" spans="4:27" s="4" customFormat="1" x14ac:dyDescent="0.25">
      <c r="D124" s="44"/>
      <c r="F124" s="4" t="str">
        <f t="shared" si="3"/>
        <v xml:space="preserve"> , </v>
      </c>
      <c r="I124" s="6"/>
      <c r="K124" s="35">
        <f t="shared" ca="1" si="2"/>
        <v>123</v>
      </c>
      <c r="P124" s="40"/>
      <c r="X124" s="7"/>
      <c r="AA124" s="7"/>
    </row>
    <row r="125" spans="4:27" s="7" customFormat="1" x14ac:dyDescent="0.25">
      <c r="D125" s="44"/>
      <c r="F125" s="4" t="str">
        <f t="shared" si="3"/>
        <v xml:space="preserve"> , </v>
      </c>
      <c r="I125" s="46"/>
      <c r="K125" s="35">
        <f t="shared" ca="1" si="2"/>
        <v>123</v>
      </c>
      <c r="P125" s="40"/>
    </row>
    <row r="126" spans="4:27" s="4" customFormat="1" x14ac:dyDescent="0.25">
      <c r="D126" s="44"/>
      <c r="F126" s="4" t="str">
        <f t="shared" si="3"/>
        <v xml:space="preserve"> , </v>
      </c>
      <c r="I126" s="6"/>
      <c r="K126" s="35">
        <f t="shared" ca="1" si="2"/>
        <v>123</v>
      </c>
      <c r="P126" s="40"/>
      <c r="X126" s="7"/>
      <c r="AA126" s="7"/>
    </row>
    <row r="127" spans="4:27" s="7" customFormat="1" x14ac:dyDescent="0.25">
      <c r="D127" s="44"/>
      <c r="F127" s="4" t="str">
        <f t="shared" si="3"/>
        <v xml:space="preserve"> , </v>
      </c>
      <c r="I127" s="46"/>
      <c r="K127" s="35">
        <f t="shared" ca="1" si="2"/>
        <v>123</v>
      </c>
      <c r="P127" s="40"/>
    </row>
    <row r="128" spans="4:27" s="4" customFormat="1" x14ac:dyDescent="0.25">
      <c r="D128" s="44"/>
      <c r="F128" s="4" t="str">
        <f t="shared" si="3"/>
        <v xml:space="preserve"> , </v>
      </c>
      <c r="I128" s="6"/>
      <c r="K128" s="35">
        <f t="shared" ca="1" si="2"/>
        <v>123</v>
      </c>
      <c r="P128" s="40"/>
      <c r="X128" s="7"/>
      <c r="AA128" s="7"/>
    </row>
    <row r="129" spans="4:27" s="7" customFormat="1" x14ac:dyDescent="0.25">
      <c r="D129" s="44"/>
      <c r="F129" s="4" t="str">
        <f t="shared" si="3"/>
        <v xml:space="preserve"> , </v>
      </c>
      <c r="I129" s="46"/>
      <c r="K129" s="35">
        <f t="shared" ca="1" si="2"/>
        <v>123</v>
      </c>
      <c r="P129" s="40"/>
    </row>
    <row r="130" spans="4:27" s="4" customFormat="1" x14ac:dyDescent="0.25">
      <c r="D130" s="44"/>
      <c r="F130" s="4" t="str">
        <f t="shared" si="3"/>
        <v xml:space="preserve"> , </v>
      </c>
      <c r="I130" s="6"/>
      <c r="K130" s="35">
        <f t="shared" ref="K130:K193" ca="1" si="4">DATEDIF(J130,TODAY(),"y")</f>
        <v>123</v>
      </c>
      <c r="P130" s="40"/>
      <c r="X130" s="7"/>
      <c r="AA130" s="7"/>
    </row>
    <row r="131" spans="4:27" s="7" customFormat="1" x14ac:dyDescent="0.25">
      <c r="D131" s="44"/>
      <c r="F131" s="4" t="str">
        <f t="shared" ref="F131:F194" si="5">CONCATENATE(G131," , ",H131)</f>
        <v xml:space="preserve"> , </v>
      </c>
      <c r="I131" s="46"/>
      <c r="K131" s="35">
        <f t="shared" ca="1" si="4"/>
        <v>123</v>
      </c>
      <c r="P131" s="40"/>
    </row>
    <row r="132" spans="4:27" s="4" customFormat="1" x14ac:dyDescent="0.25">
      <c r="D132" s="44"/>
      <c r="F132" s="4" t="str">
        <f t="shared" si="5"/>
        <v xml:space="preserve"> , </v>
      </c>
      <c r="I132" s="6"/>
      <c r="K132" s="35">
        <f t="shared" ca="1" si="4"/>
        <v>123</v>
      </c>
      <c r="P132" s="40"/>
      <c r="X132" s="7"/>
      <c r="AA132" s="7"/>
    </row>
    <row r="133" spans="4:27" s="7" customFormat="1" x14ac:dyDescent="0.25">
      <c r="D133" s="44"/>
      <c r="F133" s="4" t="str">
        <f t="shared" si="5"/>
        <v xml:space="preserve"> , </v>
      </c>
      <c r="I133" s="46"/>
      <c r="K133" s="35">
        <f t="shared" ca="1" si="4"/>
        <v>123</v>
      </c>
      <c r="P133" s="40"/>
    </row>
    <row r="134" spans="4:27" s="4" customFormat="1" x14ac:dyDescent="0.25">
      <c r="D134" s="44"/>
      <c r="F134" s="4" t="str">
        <f t="shared" si="5"/>
        <v xml:space="preserve"> , </v>
      </c>
      <c r="I134" s="6"/>
      <c r="K134" s="35">
        <f t="shared" ca="1" si="4"/>
        <v>123</v>
      </c>
      <c r="P134" s="40"/>
      <c r="X134" s="7"/>
      <c r="AA134" s="7"/>
    </row>
    <row r="135" spans="4:27" s="7" customFormat="1" x14ac:dyDescent="0.25">
      <c r="D135" s="44"/>
      <c r="F135" s="4" t="str">
        <f t="shared" si="5"/>
        <v xml:space="preserve"> , </v>
      </c>
      <c r="I135" s="46"/>
      <c r="K135" s="35">
        <f t="shared" ca="1" si="4"/>
        <v>123</v>
      </c>
      <c r="P135" s="40"/>
    </row>
    <row r="136" spans="4:27" s="4" customFormat="1" x14ac:dyDescent="0.25">
      <c r="D136" s="44"/>
      <c r="F136" s="4" t="str">
        <f t="shared" si="5"/>
        <v xml:space="preserve"> , </v>
      </c>
      <c r="I136" s="6"/>
      <c r="K136" s="35">
        <f t="shared" ca="1" si="4"/>
        <v>123</v>
      </c>
      <c r="P136" s="40"/>
      <c r="X136" s="7"/>
      <c r="AA136" s="7"/>
    </row>
    <row r="137" spans="4:27" s="7" customFormat="1" x14ac:dyDescent="0.25">
      <c r="D137" s="44"/>
      <c r="F137" s="4" t="str">
        <f t="shared" si="5"/>
        <v xml:space="preserve"> , </v>
      </c>
      <c r="I137" s="46"/>
      <c r="K137" s="35">
        <f t="shared" ca="1" si="4"/>
        <v>123</v>
      </c>
      <c r="P137" s="40"/>
    </row>
    <row r="138" spans="4:27" s="4" customFormat="1" x14ac:dyDescent="0.25">
      <c r="D138" s="44"/>
      <c r="F138" s="4" t="str">
        <f t="shared" si="5"/>
        <v xml:space="preserve"> , </v>
      </c>
      <c r="I138" s="6"/>
      <c r="K138" s="35">
        <f t="shared" ca="1" si="4"/>
        <v>123</v>
      </c>
      <c r="P138" s="40"/>
      <c r="X138" s="7"/>
      <c r="AA138" s="7"/>
    </row>
    <row r="139" spans="4:27" s="7" customFormat="1" x14ac:dyDescent="0.25">
      <c r="D139" s="44"/>
      <c r="F139" s="4" t="str">
        <f t="shared" si="5"/>
        <v xml:space="preserve"> , </v>
      </c>
      <c r="I139" s="46"/>
      <c r="K139" s="35">
        <f t="shared" ca="1" si="4"/>
        <v>123</v>
      </c>
      <c r="P139" s="40"/>
    </row>
    <row r="140" spans="4:27" s="4" customFormat="1" x14ac:dyDescent="0.25">
      <c r="D140" s="44"/>
      <c r="F140" s="4" t="str">
        <f t="shared" si="5"/>
        <v xml:space="preserve"> , </v>
      </c>
      <c r="I140" s="6"/>
      <c r="K140" s="35">
        <f t="shared" ca="1" si="4"/>
        <v>123</v>
      </c>
      <c r="P140" s="40"/>
      <c r="X140" s="7"/>
      <c r="AA140" s="7"/>
    </row>
    <row r="141" spans="4:27" s="7" customFormat="1" x14ac:dyDescent="0.25">
      <c r="D141" s="44"/>
      <c r="F141" s="4" t="str">
        <f t="shared" si="5"/>
        <v xml:space="preserve"> , </v>
      </c>
      <c r="I141" s="46"/>
      <c r="K141" s="35">
        <f t="shared" ca="1" si="4"/>
        <v>123</v>
      </c>
      <c r="P141" s="40"/>
    </row>
    <row r="142" spans="4:27" s="4" customFormat="1" x14ac:dyDescent="0.25">
      <c r="D142" s="44"/>
      <c r="F142" s="4" t="str">
        <f t="shared" si="5"/>
        <v xml:space="preserve"> , </v>
      </c>
      <c r="I142" s="6"/>
      <c r="K142" s="35">
        <f t="shared" ca="1" si="4"/>
        <v>123</v>
      </c>
      <c r="P142" s="40"/>
      <c r="X142" s="7"/>
      <c r="AA142" s="7"/>
    </row>
    <row r="143" spans="4:27" s="7" customFormat="1" x14ac:dyDescent="0.25">
      <c r="D143" s="44"/>
      <c r="F143" s="4" t="str">
        <f t="shared" si="5"/>
        <v xml:space="preserve"> , </v>
      </c>
      <c r="I143" s="46"/>
      <c r="K143" s="35">
        <f t="shared" ca="1" si="4"/>
        <v>123</v>
      </c>
      <c r="P143" s="40"/>
    </row>
    <row r="144" spans="4:27" s="4" customFormat="1" x14ac:dyDescent="0.25">
      <c r="D144" s="44"/>
      <c r="F144" s="4" t="str">
        <f t="shared" si="5"/>
        <v xml:space="preserve"> , </v>
      </c>
      <c r="I144" s="6"/>
      <c r="K144" s="35">
        <f t="shared" ca="1" si="4"/>
        <v>123</v>
      </c>
      <c r="P144" s="40"/>
      <c r="X144" s="7"/>
      <c r="AA144" s="7"/>
    </row>
    <row r="145" spans="4:27" s="7" customFormat="1" x14ac:dyDescent="0.25">
      <c r="D145" s="44"/>
      <c r="F145" s="4" t="str">
        <f t="shared" si="5"/>
        <v xml:space="preserve"> , </v>
      </c>
      <c r="I145" s="46"/>
      <c r="K145" s="35">
        <f t="shared" ca="1" si="4"/>
        <v>123</v>
      </c>
      <c r="P145" s="40"/>
    </row>
    <row r="146" spans="4:27" s="4" customFormat="1" x14ac:dyDescent="0.25">
      <c r="D146" s="44"/>
      <c r="F146" s="4" t="str">
        <f t="shared" si="5"/>
        <v xml:space="preserve"> , </v>
      </c>
      <c r="I146" s="6"/>
      <c r="K146" s="35">
        <f t="shared" ca="1" si="4"/>
        <v>123</v>
      </c>
      <c r="P146" s="40"/>
      <c r="X146" s="7"/>
      <c r="AA146" s="7"/>
    </row>
    <row r="147" spans="4:27" s="7" customFormat="1" x14ac:dyDescent="0.25">
      <c r="D147" s="44"/>
      <c r="F147" s="4" t="str">
        <f t="shared" si="5"/>
        <v xml:space="preserve"> , </v>
      </c>
      <c r="I147" s="46"/>
      <c r="K147" s="35">
        <f t="shared" ca="1" si="4"/>
        <v>123</v>
      </c>
      <c r="P147" s="40"/>
    </row>
    <row r="148" spans="4:27" s="4" customFormat="1" x14ac:dyDescent="0.25">
      <c r="D148" s="44"/>
      <c r="F148" s="4" t="str">
        <f t="shared" si="5"/>
        <v xml:space="preserve"> , </v>
      </c>
      <c r="I148" s="6"/>
      <c r="K148" s="35">
        <f t="shared" ca="1" si="4"/>
        <v>123</v>
      </c>
      <c r="P148" s="40"/>
      <c r="X148" s="7"/>
      <c r="AA148" s="7"/>
    </row>
    <row r="149" spans="4:27" s="7" customFormat="1" x14ac:dyDescent="0.25">
      <c r="D149" s="44"/>
      <c r="F149" s="4" t="str">
        <f t="shared" si="5"/>
        <v xml:space="preserve"> , </v>
      </c>
      <c r="I149" s="46"/>
      <c r="K149" s="35">
        <f t="shared" ca="1" si="4"/>
        <v>123</v>
      </c>
      <c r="P149" s="40"/>
    </row>
    <row r="150" spans="4:27" s="4" customFormat="1" x14ac:dyDescent="0.25">
      <c r="D150" s="44"/>
      <c r="F150" s="4" t="str">
        <f t="shared" si="5"/>
        <v xml:space="preserve"> , </v>
      </c>
      <c r="I150" s="6"/>
      <c r="K150" s="35">
        <f t="shared" ca="1" si="4"/>
        <v>123</v>
      </c>
      <c r="P150" s="40"/>
      <c r="X150" s="7"/>
      <c r="AA150" s="7"/>
    </row>
    <row r="151" spans="4:27" s="7" customFormat="1" x14ac:dyDescent="0.25">
      <c r="D151" s="44"/>
      <c r="F151" s="4" t="str">
        <f t="shared" si="5"/>
        <v xml:space="preserve"> , </v>
      </c>
      <c r="I151" s="46"/>
      <c r="K151" s="35">
        <f t="shared" ca="1" si="4"/>
        <v>123</v>
      </c>
      <c r="P151" s="40"/>
    </row>
    <row r="152" spans="4:27" s="4" customFormat="1" x14ac:dyDescent="0.25">
      <c r="D152" s="44"/>
      <c r="F152" s="4" t="str">
        <f t="shared" si="5"/>
        <v xml:space="preserve"> , </v>
      </c>
      <c r="I152" s="6"/>
      <c r="K152" s="35">
        <f t="shared" ca="1" si="4"/>
        <v>123</v>
      </c>
      <c r="P152" s="40"/>
      <c r="X152" s="7"/>
      <c r="AA152" s="7"/>
    </row>
    <row r="153" spans="4:27" s="7" customFormat="1" x14ac:dyDescent="0.25">
      <c r="D153" s="44"/>
      <c r="F153" s="4" t="str">
        <f t="shared" si="5"/>
        <v xml:space="preserve"> , </v>
      </c>
      <c r="I153" s="46"/>
      <c r="K153" s="35">
        <f t="shared" ca="1" si="4"/>
        <v>123</v>
      </c>
      <c r="P153" s="40"/>
    </row>
    <row r="154" spans="4:27" s="4" customFormat="1" x14ac:dyDescent="0.25">
      <c r="D154" s="44"/>
      <c r="F154" s="4" t="str">
        <f t="shared" si="5"/>
        <v xml:space="preserve"> , </v>
      </c>
      <c r="I154" s="6"/>
      <c r="K154" s="35">
        <f t="shared" ca="1" si="4"/>
        <v>123</v>
      </c>
      <c r="P154" s="40"/>
      <c r="X154" s="7"/>
      <c r="AA154" s="7"/>
    </row>
    <row r="155" spans="4:27" s="7" customFormat="1" x14ac:dyDescent="0.25">
      <c r="D155" s="44"/>
      <c r="F155" s="4" t="str">
        <f t="shared" si="5"/>
        <v xml:space="preserve"> , </v>
      </c>
      <c r="I155" s="46"/>
      <c r="K155" s="35">
        <f t="shared" ca="1" si="4"/>
        <v>123</v>
      </c>
      <c r="P155" s="40"/>
    </row>
    <row r="156" spans="4:27" s="4" customFormat="1" x14ac:dyDescent="0.25">
      <c r="D156" s="44"/>
      <c r="F156" s="4" t="str">
        <f t="shared" si="5"/>
        <v xml:space="preserve"> , </v>
      </c>
      <c r="I156" s="6"/>
      <c r="K156" s="35">
        <f t="shared" ca="1" si="4"/>
        <v>123</v>
      </c>
      <c r="P156" s="40"/>
      <c r="X156" s="7"/>
      <c r="AA156" s="7"/>
    </row>
    <row r="157" spans="4:27" s="7" customFormat="1" x14ac:dyDescent="0.25">
      <c r="D157" s="44"/>
      <c r="F157" s="4" t="str">
        <f t="shared" si="5"/>
        <v xml:space="preserve"> , </v>
      </c>
      <c r="I157" s="46"/>
      <c r="K157" s="35">
        <f t="shared" ca="1" si="4"/>
        <v>123</v>
      </c>
      <c r="P157" s="40"/>
    </row>
    <row r="158" spans="4:27" s="4" customFormat="1" x14ac:dyDescent="0.25">
      <c r="D158" s="44"/>
      <c r="F158" s="4" t="str">
        <f t="shared" si="5"/>
        <v xml:space="preserve"> , </v>
      </c>
      <c r="I158" s="6"/>
      <c r="K158" s="35">
        <f t="shared" ca="1" si="4"/>
        <v>123</v>
      </c>
      <c r="P158" s="40"/>
      <c r="X158" s="7"/>
      <c r="AA158" s="7"/>
    </row>
    <row r="159" spans="4:27" s="7" customFormat="1" x14ac:dyDescent="0.25">
      <c r="D159" s="44"/>
      <c r="F159" s="4" t="str">
        <f t="shared" si="5"/>
        <v xml:space="preserve"> , </v>
      </c>
      <c r="I159" s="46"/>
      <c r="K159" s="35">
        <f t="shared" ca="1" si="4"/>
        <v>123</v>
      </c>
      <c r="P159" s="40"/>
    </row>
    <row r="160" spans="4:27" s="4" customFormat="1" x14ac:dyDescent="0.25">
      <c r="D160" s="44"/>
      <c r="F160" s="4" t="str">
        <f t="shared" si="5"/>
        <v xml:space="preserve"> , </v>
      </c>
      <c r="I160" s="6"/>
      <c r="K160" s="35">
        <f t="shared" ca="1" si="4"/>
        <v>123</v>
      </c>
      <c r="P160" s="40"/>
      <c r="X160" s="7"/>
      <c r="AA160" s="7"/>
    </row>
    <row r="161" spans="4:27" s="7" customFormat="1" x14ac:dyDescent="0.25">
      <c r="D161" s="44"/>
      <c r="F161" s="4" t="str">
        <f t="shared" si="5"/>
        <v xml:space="preserve"> , </v>
      </c>
      <c r="I161" s="46"/>
      <c r="K161" s="35">
        <f t="shared" ca="1" si="4"/>
        <v>123</v>
      </c>
      <c r="P161" s="40"/>
    </row>
    <row r="162" spans="4:27" s="4" customFormat="1" x14ac:dyDescent="0.25">
      <c r="D162" s="44"/>
      <c r="F162" s="4" t="str">
        <f t="shared" si="5"/>
        <v xml:space="preserve"> , </v>
      </c>
      <c r="I162" s="6"/>
      <c r="K162" s="35">
        <f t="shared" ca="1" si="4"/>
        <v>123</v>
      </c>
      <c r="P162" s="40"/>
      <c r="X162" s="7"/>
      <c r="AA162" s="7"/>
    </row>
    <row r="163" spans="4:27" s="7" customFormat="1" x14ac:dyDescent="0.25">
      <c r="D163" s="44"/>
      <c r="F163" s="4" t="str">
        <f t="shared" si="5"/>
        <v xml:space="preserve"> , </v>
      </c>
      <c r="I163" s="46"/>
      <c r="K163" s="35">
        <f t="shared" ca="1" si="4"/>
        <v>123</v>
      </c>
      <c r="P163" s="40"/>
    </row>
    <row r="164" spans="4:27" s="4" customFormat="1" x14ac:dyDescent="0.25">
      <c r="D164" s="44"/>
      <c r="F164" s="4" t="str">
        <f t="shared" si="5"/>
        <v xml:space="preserve"> , </v>
      </c>
      <c r="I164" s="6"/>
      <c r="K164" s="35">
        <f t="shared" ca="1" si="4"/>
        <v>123</v>
      </c>
      <c r="P164" s="40"/>
      <c r="X164" s="7"/>
      <c r="AA164" s="7"/>
    </row>
    <row r="165" spans="4:27" s="7" customFormat="1" x14ac:dyDescent="0.25">
      <c r="D165" s="44"/>
      <c r="F165" s="4" t="str">
        <f t="shared" si="5"/>
        <v xml:space="preserve"> , </v>
      </c>
      <c r="I165" s="46"/>
      <c r="K165" s="35">
        <f t="shared" ca="1" si="4"/>
        <v>123</v>
      </c>
      <c r="P165" s="40"/>
    </row>
    <row r="166" spans="4:27" s="4" customFormat="1" x14ac:dyDescent="0.25">
      <c r="D166" s="44"/>
      <c r="F166" s="4" t="str">
        <f t="shared" si="5"/>
        <v xml:space="preserve"> , </v>
      </c>
      <c r="I166" s="6"/>
      <c r="K166" s="35">
        <f t="shared" ca="1" si="4"/>
        <v>123</v>
      </c>
      <c r="P166" s="40"/>
      <c r="X166" s="7"/>
      <c r="AA166" s="7"/>
    </row>
    <row r="167" spans="4:27" s="7" customFormat="1" x14ac:dyDescent="0.25">
      <c r="D167" s="44"/>
      <c r="F167" s="4" t="str">
        <f t="shared" si="5"/>
        <v xml:space="preserve"> , </v>
      </c>
      <c r="I167" s="46"/>
      <c r="K167" s="35">
        <f t="shared" ca="1" si="4"/>
        <v>123</v>
      </c>
      <c r="P167" s="40"/>
    </row>
    <row r="168" spans="4:27" s="4" customFormat="1" x14ac:dyDescent="0.25">
      <c r="D168" s="44"/>
      <c r="F168" s="4" t="str">
        <f t="shared" si="5"/>
        <v xml:space="preserve"> , </v>
      </c>
      <c r="I168" s="6"/>
      <c r="K168" s="35">
        <f t="shared" ca="1" si="4"/>
        <v>123</v>
      </c>
      <c r="P168" s="40"/>
      <c r="X168" s="7"/>
      <c r="AA168" s="7"/>
    </row>
    <row r="169" spans="4:27" s="7" customFormat="1" x14ac:dyDescent="0.25">
      <c r="D169" s="44"/>
      <c r="F169" s="4" t="str">
        <f t="shared" si="5"/>
        <v xml:space="preserve"> , </v>
      </c>
      <c r="I169" s="46"/>
      <c r="K169" s="35">
        <f t="shared" ca="1" si="4"/>
        <v>123</v>
      </c>
      <c r="P169" s="40"/>
    </row>
    <row r="170" spans="4:27" s="4" customFormat="1" x14ac:dyDescent="0.25">
      <c r="D170" s="44"/>
      <c r="F170" s="4" t="str">
        <f t="shared" si="5"/>
        <v xml:space="preserve"> , </v>
      </c>
      <c r="I170" s="6"/>
      <c r="K170" s="35">
        <f t="shared" ca="1" si="4"/>
        <v>123</v>
      </c>
      <c r="P170" s="40"/>
      <c r="X170" s="7"/>
      <c r="AA170" s="7"/>
    </row>
    <row r="171" spans="4:27" s="7" customFormat="1" x14ac:dyDescent="0.25">
      <c r="D171" s="44"/>
      <c r="F171" s="4" t="str">
        <f t="shared" si="5"/>
        <v xml:space="preserve"> , </v>
      </c>
      <c r="I171" s="46"/>
      <c r="K171" s="35">
        <f t="shared" ca="1" si="4"/>
        <v>123</v>
      </c>
      <c r="P171" s="40"/>
    </row>
    <row r="172" spans="4:27" s="4" customFormat="1" x14ac:dyDescent="0.25">
      <c r="D172" s="44"/>
      <c r="F172" s="4" t="str">
        <f t="shared" si="5"/>
        <v xml:space="preserve"> , </v>
      </c>
      <c r="I172" s="6"/>
      <c r="K172" s="35">
        <f t="shared" ca="1" si="4"/>
        <v>123</v>
      </c>
      <c r="P172" s="40"/>
      <c r="X172" s="7"/>
      <c r="AA172" s="7"/>
    </row>
    <row r="173" spans="4:27" s="7" customFormat="1" x14ac:dyDescent="0.25">
      <c r="D173" s="44"/>
      <c r="F173" s="4" t="str">
        <f t="shared" si="5"/>
        <v xml:space="preserve"> , </v>
      </c>
      <c r="I173" s="46"/>
      <c r="K173" s="35">
        <f t="shared" ca="1" si="4"/>
        <v>123</v>
      </c>
      <c r="P173" s="40"/>
    </row>
    <row r="174" spans="4:27" s="4" customFormat="1" x14ac:dyDescent="0.25">
      <c r="D174" s="44"/>
      <c r="F174" s="4" t="str">
        <f t="shared" si="5"/>
        <v xml:space="preserve"> , </v>
      </c>
      <c r="I174" s="6"/>
      <c r="K174" s="35">
        <f t="shared" ca="1" si="4"/>
        <v>123</v>
      </c>
      <c r="P174" s="40"/>
      <c r="X174" s="7"/>
      <c r="AA174" s="7"/>
    </row>
    <row r="175" spans="4:27" s="7" customFormat="1" x14ac:dyDescent="0.25">
      <c r="D175" s="44"/>
      <c r="F175" s="4" t="str">
        <f t="shared" si="5"/>
        <v xml:space="preserve"> , </v>
      </c>
      <c r="I175" s="46"/>
      <c r="K175" s="35">
        <f t="shared" ca="1" si="4"/>
        <v>123</v>
      </c>
      <c r="P175" s="40"/>
    </row>
    <row r="176" spans="4:27" s="4" customFormat="1" x14ac:dyDescent="0.25">
      <c r="D176" s="44"/>
      <c r="F176" s="4" t="str">
        <f t="shared" si="5"/>
        <v xml:space="preserve"> , </v>
      </c>
      <c r="I176" s="6"/>
      <c r="K176" s="35">
        <f t="shared" ca="1" si="4"/>
        <v>123</v>
      </c>
      <c r="P176" s="40"/>
      <c r="X176" s="7"/>
      <c r="AA176" s="7"/>
    </row>
    <row r="177" spans="4:27" s="7" customFormat="1" x14ac:dyDescent="0.25">
      <c r="D177" s="44"/>
      <c r="F177" s="4" t="str">
        <f t="shared" si="5"/>
        <v xml:space="preserve"> , </v>
      </c>
      <c r="I177" s="46"/>
      <c r="K177" s="35">
        <f t="shared" ca="1" si="4"/>
        <v>123</v>
      </c>
      <c r="P177" s="40"/>
    </row>
    <row r="178" spans="4:27" s="4" customFormat="1" x14ac:dyDescent="0.25">
      <c r="D178" s="44"/>
      <c r="F178" s="4" t="str">
        <f t="shared" si="5"/>
        <v xml:space="preserve"> , </v>
      </c>
      <c r="I178" s="6"/>
      <c r="K178" s="35">
        <f t="shared" ca="1" si="4"/>
        <v>123</v>
      </c>
      <c r="P178" s="40"/>
      <c r="X178" s="7"/>
      <c r="AA178" s="7"/>
    </row>
    <row r="179" spans="4:27" s="7" customFormat="1" x14ac:dyDescent="0.25">
      <c r="D179" s="44"/>
      <c r="F179" s="4" t="str">
        <f t="shared" si="5"/>
        <v xml:space="preserve"> , </v>
      </c>
      <c r="I179" s="46"/>
      <c r="K179" s="35">
        <f t="shared" ca="1" si="4"/>
        <v>123</v>
      </c>
      <c r="P179" s="40"/>
    </row>
    <row r="180" spans="4:27" s="4" customFormat="1" x14ac:dyDescent="0.25">
      <c r="D180" s="44"/>
      <c r="F180" s="4" t="str">
        <f t="shared" si="5"/>
        <v xml:space="preserve"> , </v>
      </c>
      <c r="I180" s="6"/>
      <c r="K180" s="35">
        <f t="shared" ca="1" si="4"/>
        <v>123</v>
      </c>
      <c r="P180" s="40"/>
      <c r="X180" s="7"/>
      <c r="AA180" s="7"/>
    </row>
    <row r="181" spans="4:27" s="7" customFormat="1" x14ac:dyDescent="0.25">
      <c r="D181" s="44"/>
      <c r="F181" s="4" t="str">
        <f t="shared" si="5"/>
        <v xml:space="preserve"> , </v>
      </c>
      <c r="I181" s="46"/>
      <c r="K181" s="35">
        <f t="shared" ca="1" si="4"/>
        <v>123</v>
      </c>
      <c r="P181" s="40"/>
    </row>
    <row r="182" spans="4:27" s="4" customFormat="1" x14ac:dyDescent="0.25">
      <c r="D182" s="44"/>
      <c r="F182" s="4" t="str">
        <f t="shared" si="5"/>
        <v xml:space="preserve"> , </v>
      </c>
      <c r="I182" s="6"/>
      <c r="K182" s="35">
        <f t="shared" ca="1" si="4"/>
        <v>123</v>
      </c>
      <c r="P182" s="40"/>
      <c r="X182" s="7"/>
      <c r="AA182" s="7"/>
    </row>
    <row r="183" spans="4:27" s="7" customFormat="1" x14ac:dyDescent="0.25">
      <c r="D183" s="44"/>
      <c r="F183" s="4" t="str">
        <f t="shared" si="5"/>
        <v xml:space="preserve"> , </v>
      </c>
      <c r="I183" s="46"/>
      <c r="K183" s="35">
        <f t="shared" ca="1" si="4"/>
        <v>123</v>
      </c>
      <c r="P183" s="40"/>
    </row>
    <row r="184" spans="4:27" s="4" customFormat="1" x14ac:dyDescent="0.25">
      <c r="D184" s="44"/>
      <c r="F184" s="4" t="str">
        <f t="shared" si="5"/>
        <v xml:space="preserve"> , </v>
      </c>
      <c r="I184" s="6"/>
      <c r="K184" s="35">
        <f t="shared" ca="1" si="4"/>
        <v>123</v>
      </c>
      <c r="P184" s="40"/>
      <c r="X184" s="7"/>
      <c r="AA184" s="7"/>
    </row>
    <row r="185" spans="4:27" s="7" customFormat="1" x14ac:dyDescent="0.25">
      <c r="D185" s="44"/>
      <c r="F185" s="4" t="str">
        <f t="shared" si="5"/>
        <v xml:space="preserve"> , </v>
      </c>
      <c r="I185" s="46"/>
      <c r="K185" s="35">
        <f t="shared" ca="1" si="4"/>
        <v>123</v>
      </c>
      <c r="P185" s="40"/>
    </row>
    <row r="186" spans="4:27" s="4" customFormat="1" x14ac:dyDescent="0.25">
      <c r="D186" s="44"/>
      <c r="F186" s="4" t="str">
        <f t="shared" si="5"/>
        <v xml:space="preserve"> , </v>
      </c>
      <c r="I186" s="6"/>
      <c r="K186" s="35">
        <f t="shared" ca="1" si="4"/>
        <v>123</v>
      </c>
      <c r="P186" s="40"/>
      <c r="X186" s="7"/>
      <c r="AA186" s="7"/>
    </row>
    <row r="187" spans="4:27" s="7" customFormat="1" x14ac:dyDescent="0.25">
      <c r="D187" s="44"/>
      <c r="F187" s="4" t="str">
        <f t="shared" si="5"/>
        <v xml:space="preserve"> , </v>
      </c>
      <c r="I187" s="46"/>
      <c r="K187" s="35">
        <f t="shared" ca="1" si="4"/>
        <v>123</v>
      </c>
      <c r="P187" s="40"/>
    </row>
    <row r="188" spans="4:27" s="4" customFormat="1" x14ac:dyDescent="0.25">
      <c r="D188" s="44"/>
      <c r="F188" s="4" t="str">
        <f t="shared" si="5"/>
        <v xml:space="preserve"> , </v>
      </c>
      <c r="I188" s="6"/>
      <c r="K188" s="35">
        <f t="shared" ca="1" si="4"/>
        <v>123</v>
      </c>
      <c r="P188" s="40"/>
      <c r="X188" s="7"/>
      <c r="AA188" s="7"/>
    </row>
    <row r="189" spans="4:27" s="7" customFormat="1" x14ac:dyDescent="0.25">
      <c r="D189" s="44"/>
      <c r="F189" s="4" t="str">
        <f t="shared" si="5"/>
        <v xml:space="preserve"> , </v>
      </c>
      <c r="I189" s="46"/>
      <c r="K189" s="35">
        <f t="shared" ca="1" si="4"/>
        <v>123</v>
      </c>
      <c r="P189" s="40"/>
    </row>
    <row r="190" spans="4:27" s="4" customFormat="1" x14ac:dyDescent="0.25">
      <c r="D190" s="44"/>
      <c r="F190" s="4" t="str">
        <f t="shared" si="5"/>
        <v xml:space="preserve"> , </v>
      </c>
      <c r="I190" s="6"/>
      <c r="K190" s="35">
        <f t="shared" ca="1" si="4"/>
        <v>123</v>
      </c>
      <c r="P190" s="40"/>
      <c r="X190" s="7"/>
      <c r="AA190" s="7"/>
    </row>
    <row r="191" spans="4:27" s="7" customFormat="1" x14ac:dyDescent="0.25">
      <c r="D191" s="44"/>
      <c r="F191" s="4" t="str">
        <f t="shared" si="5"/>
        <v xml:space="preserve"> , </v>
      </c>
      <c r="I191" s="46"/>
      <c r="K191" s="35">
        <f t="shared" ca="1" si="4"/>
        <v>123</v>
      </c>
      <c r="P191" s="40"/>
    </row>
    <row r="192" spans="4:27" s="4" customFormat="1" x14ac:dyDescent="0.25">
      <c r="D192" s="44"/>
      <c r="F192" s="4" t="str">
        <f t="shared" si="5"/>
        <v xml:space="preserve"> , </v>
      </c>
      <c r="I192" s="6"/>
      <c r="K192" s="35">
        <f t="shared" ca="1" si="4"/>
        <v>123</v>
      </c>
      <c r="P192" s="40"/>
      <c r="X192" s="7"/>
      <c r="AA192" s="7"/>
    </row>
    <row r="193" spans="1:32" s="7" customFormat="1" x14ac:dyDescent="0.25">
      <c r="D193" s="44"/>
      <c r="F193" s="4" t="str">
        <f t="shared" si="5"/>
        <v xml:space="preserve"> , </v>
      </c>
      <c r="I193" s="46"/>
      <c r="K193" s="35">
        <f t="shared" ca="1" si="4"/>
        <v>123</v>
      </c>
      <c r="P193" s="40"/>
    </row>
    <row r="194" spans="1:32" s="4" customFormat="1" x14ac:dyDescent="0.25">
      <c r="D194" s="44"/>
      <c r="F194" s="4" t="str">
        <f t="shared" si="5"/>
        <v xml:space="preserve"> , </v>
      </c>
      <c r="I194" s="6"/>
      <c r="K194" s="35">
        <f t="shared" ref="K194:K200" ca="1" si="6">DATEDIF(J194,TODAY(),"y")</f>
        <v>123</v>
      </c>
      <c r="P194" s="40"/>
      <c r="X194" s="7"/>
      <c r="AA194" s="7"/>
    </row>
    <row r="195" spans="1:32" s="7" customFormat="1" x14ac:dyDescent="0.25">
      <c r="D195" s="44"/>
      <c r="F195" s="4" t="str">
        <f t="shared" ref="F195:F200" si="7">CONCATENATE(G195," , ",H195)</f>
        <v xml:space="preserve"> , </v>
      </c>
      <c r="I195" s="46"/>
      <c r="K195" s="35">
        <f t="shared" ca="1" si="6"/>
        <v>123</v>
      </c>
      <c r="P195" s="40"/>
    </row>
    <row r="196" spans="1:32" s="4" customFormat="1" x14ac:dyDescent="0.25">
      <c r="D196" s="44"/>
      <c r="F196" s="4" t="str">
        <f t="shared" si="7"/>
        <v xml:space="preserve"> , </v>
      </c>
      <c r="I196" s="6"/>
      <c r="K196" s="35">
        <f t="shared" ca="1" si="6"/>
        <v>123</v>
      </c>
      <c r="P196" s="40" t="str">
        <f>IFERROR(IF(OR(#REF!="Outreach",#REF!=""),"",#REF!),"")</f>
        <v/>
      </c>
      <c r="X196" s="7"/>
      <c r="AA196" s="7"/>
    </row>
    <row r="197" spans="1:32" s="7" customFormat="1" x14ac:dyDescent="0.25">
      <c r="D197" s="44"/>
      <c r="F197" s="4" t="str">
        <f t="shared" si="7"/>
        <v xml:space="preserve"> , </v>
      </c>
      <c r="I197" s="46"/>
      <c r="K197" s="35">
        <f t="shared" ca="1" si="6"/>
        <v>123</v>
      </c>
      <c r="P197" s="40" t="str">
        <f>IFERROR(IF(OR(#REF!="Outreach",#REF!=""),"",#REF!),"")</f>
        <v/>
      </c>
    </row>
    <row r="198" spans="1:32" s="4" customFormat="1" x14ac:dyDescent="0.25">
      <c r="D198" s="44"/>
      <c r="F198" s="4" t="str">
        <f t="shared" si="7"/>
        <v xml:space="preserve"> , </v>
      </c>
      <c r="I198" s="6"/>
      <c r="K198" s="35">
        <f t="shared" ca="1" si="6"/>
        <v>123</v>
      </c>
      <c r="P198" s="40" t="str">
        <f>IFERROR(IF(OR(#REF!="Outreach",#REF!=""),"",#REF!),"")</f>
        <v/>
      </c>
      <c r="X198" s="7"/>
      <c r="AA198" s="7"/>
    </row>
    <row r="199" spans="1:32" s="7" customFormat="1" x14ac:dyDescent="0.25">
      <c r="D199" s="44"/>
      <c r="F199" s="4" t="str">
        <f t="shared" si="7"/>
        <v xml:space="preserve"> , </v>
      </c>
      <c r="I199" s="46"/>
      <c r="K199" s="35">
        <f t="shared" ca="1" si="6"/>
        <v>123</v>
      </c>
      <c r="P199" s="40" t="str">
        <f>IFERROR(IF(OR(#REF!="Outreach",#REF!=""),"",#REF!),"")</f>
        <v/>
      </c>
    </row>
    <row r="200" spans="1:32" s="4" customFormat="1" x14ac:dyDescent="0.25">
      <c r="D200" s="44">
        <f t="shared" ref="D200" si="8">COUNTIF($F$2:$F$200,F201)</f>
        <v>0</v>
      </c>
      <c r="F200" s="4" t="str">
        <f t="shared" si="7"/>
        <v xml:space="preserve"> , </v>
      </c>
      <c r="I200" s="6">
        <f t="shared" ref="I200" ca="1" si="9">TODAY()</f>
        <v>45134</v>
      </c>
      <c r="K200" s="35">
        <f t="shared" ca="1" si="6"/>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1"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591062E3-5D81-4E21-9890-B48A5036267B}">
          <x14:formula1>
            <xm:f>'Statistics &amp; Lists'!$B$145:$B$147</xm:f>
          </x14:formula1>
          <xm:sqref>AB2:AB200</xm:sqref>
        </x14:dataValidation>
        <x14:dataValidation type="list" allowBlank="1" showInputMessage="1" showErrorMessage="1" xr:uid="{C735B125-ED49-40EA-B287-4EDCF189BFF0}">
          <x14:formula1>
            <xm:f>'Statistics &amp; Lists'!$B$150:$B$152</xm:f>
          </x14:formula1>
          <xm:sqref>AC2:AC200</xm:sqref>
        </x14:dataValidation>
        <x14:dataValidation type="list" allowBlank="1" showInputMessage="1" showErrorMessage="1" xr:uid="{64E23B2E-579A-4A67-93A4-2941DD9270BB}">
          <x14:formula1>
            <xm:f>'Statistics &amp; Lists'!$B$155:$B$157</xm:f>
          </x14:formula1>
          <xm:sqref>AD2:AD200</xm:sqref>
        </x14:dataValidation>
        <x14:dataValidation type="list" allowBlank="1" showInputMessage="1" showErrorMessage="1" xr:uid="{9A0A2036-0137-4632-B88D-F5077B31BE5A}">
          <x14:formula1>
            <xm:f>'Statistics &amp; Lists'!$B$160:$B$162</xm:f>
          </x14:formula1>
          <xm:sqref>AE2:AE200</xm:sqref>
        </x14:dataValidation>
        <x14:dataValidation type="list" allowBlank="1" showInputMessage="1" showErrorMessage="1" xr:uid="{D08BFF2A-1F18-43E4-AD28-F919149A10A9}">
          <x14:formula1>
            <xm:f>'Statistics &amp; Lists'!$B$165:$B$167</xm:f>
          </x14:formula1>
          <xm:sqref>AF2:AF200</xm:sqref>
        </x14:dataValidation>
        <x14:dataValidation type="list" allowBlank="1" showInputMessage="1" showErrorMessage="1" xr:uid="{1749ADDE-F550-4DAD-95D1-4EC3D26ECBD0}">
          <x14:formula1>
            <xm:f>'Statistics &amp; Lists'!$B$91:$B$94</xm:f>
          </x14:formula1>
          <xm:sqref>O2:O200</xm:sqref>
        </x14:dataValidation>
        <x14:dataValidation type="list" allowBlank="1" showInputMessage="1" showErrorMessage="1" xr:uid="{253EC493-F841-4537-BE7B-F1F00CDF365D}">
          <x14:formula1>
            <xm:f>'Statistics &amp; Lists'!$B$97:$B$99</xm:f>
          </x14:formula1>
          <xm:sqref>T2:T200</xm:sqref>
        </x14:dataValidation>
        <x14:dataValidation type="list" allowBlank="1" showInputMessage="1" showErrorMessage="1" xr:uid="{9A40286E-474D-46FC-A09A-BE7B2309E2DB}">
          <x14:formula1>
            <xm:f>'Statistics &amp; Lists'!#REF!</xm:f>
          </x14:formula1>
          <xm:sqref>Q2:Q200</xm:sqref>
        </x14:dataValidation>
        <x14:dataValidation type="list" allowBlank="1" showInputMessage="1" showErrorMessage="1" xr:uid="{A3DDC24D-BE7E-4272-B566-02A76FE548BC}">
          <x14:formula1>
            <xm:f>'Statistics &amp; Lists'!$B$7:$B$13</xm:f>
          </x14:formula1>
          <xm:sqref>B2:B200</xm:sqref>
        </x14:dataValidation>
        <x14:dataValidation type="list" allowBlank="1" showInputMessage="1" showErrorMessage="1" xr:uid="{E93469BD-5285-477F-9168-4499AF038F2C}">
          <x14:formula1>
            <xm:f>'Statistics &amp; Lists'!$B$25:$B$30</xm:f>
          </x14:formula1>
          <xm:sqref>C2:C200</xm:sqref>
        </x14:dataValidation>
        <x14:dataValidation type="list" allowBlank="1" showInputMessage="1" showErrorMessage="1" xr:uid="{34A5AFE4-3552-4C2B-8A68-EEB2AACA2D82}">
          <x14:formula1>
            <xm:f>'Statistics &amp; Lists'!$B$32:$B$36</xm:f>
          </x14:formula1>
          <xm:sqref>L2:L200</xm:sqref>
        </x14:dataValidation>
        <x14:dataValidation type="list" allowBlank="1" showInputMessage="1" showErrorMessage="1" xr:uid="{0FDF0B6B-5FF7-4B33-9A87-0C121B992D2E}">
          <x14:formula1>
            <xm:f>'Statistics &amp; Lists'!$B$45:$B$47</xm:f>
          </x14:formula1>
          <xm:sqref>M2:M200</xm:sqref>
        </x14:dataValidation>
        <x14:dataValidation type="list" allowBlank="1" showInputMessage="1" showErrorMessage="1" xr:uid="{CD9C77F8-BCB6-4531-A928-127552D370F0}">
          <x14:formula1>
            <xm:f>'Statistics &amp; Lists'!$B$64:$B$66</xm:f>
          </x14:formula1>
          <xm:sqref>R2:R200</xm:sqref>
        </x14:dataValidation>
        <x14:dataValidation type="list" allowBlank="1" showInputMessage="1" showErrorMessage="1" xr:uid="{EAE47601-900A-4346-B4EF-7BD255DA4B41}">
          <x14:formula1>
            <xm:f>'Statistics &amp; Lists'!$B$69:$B$71</xm:f>
          </x14:formula1>
          <xm:sqref>S2:S200</xm:sqref>
        </x14:dataValidation>
        <x14:dataValidation type="list" allowBlank="1" showInputMessage="1" showErrorMessage="1" xr:uid="{025C5917-0A73-4E26-B5BE-CDF243B1551A}">
          <x14:formula1>
            <xm:f>'Statistics &amp; Lists'!$B$74:$B$88</xm:f>
          </x14:formula1>
          <xm:sqref>N2:N200</xm:sqref>
        </x14:dataValidation>
        <x14:dataValidation type="list" allowBlank="1" showInputMessage="1" showErrorMessage="1" xr:uid="{A7A25414-4E78-4DD5-A061-04EEF3A48E52}">
          <x14:formula1>
            <xm:f>'Statistics &amp; Lists'!$B$105:$B$116</xm:f>
          </x14:formula1>
          <xm:sqref>U2:U200</xm:sqref>
        </x14:dataValidation>
        <x14:dataValidation type="list" allowBlank="1" showInputMessage="1" showErrorMessage="1" xr:uid="{109CBA9A-E293-47BF-9286-D7255A027194}">
          <x14:formula1>
            <xm:f>'Statistics &amp; Lists'!$B$119:$B$121</xm:f>
          </x14:formula1>
          <xm:sqref>V2:V200</xm:sqref>
        </x14:dataValidation>
        <x14:dataValidation type="list" allowBlank="1" showInputMessage="1" showErrorMessage="1" xr:uid="{226023F6-E8C5-486B-8AA7-943843790CA0}">
          <x14:formula1>
            <xm:f>'Statistics &amp; Lists'!$B$124:$B$126</xm:f>
          </x14:formula1>
          <xm:sqref>W2:W200</xm:sqref>
        </x14:dataValidation>
        <x14:dataValidation type="list" allowBlank="1" showInputMessage="1" showErrorMessage="1" xr:uid="{3AB06A21-2909-44AC-81AD-FD48F42B28A2}">
          <x14:formula1>
            <xm:f>'Statistics &amp; Lists'!$B$129:$B$131</xm:f>
          </x14:formula1>
          <xm:sqref>X2:X200</xm:sqref>
        </x14:dataValidation>
        <x14:dataValidation type="list" allowBlank="1" showInputMessage="1" showErrorMessage="1" xr:uid="{4BF29164-24CB-428B-A23A-FFB9C70317E6}">
          <x14:formula1>
            <xm:f>'Statistics &amp; Lists'!$B$134:$B$136</xm:f>
          </x14:formula1>
          <xm:sqref>Y2:Y200</xm:sqref>
        </x14:dataValidation>
        <x14:dataValidation type="list" allowBlank="1" showInputMessage="1" showErrorMessage="1" xr:uid="{BDED7FCB-202F-4EB2-836A-39CC768CB315}">
          <x14:formula1>
            <xm:f>'Statistics &amp; Lists'!$B$139:$B$142</xm:f>
          </x14:formula1>
          <xm:sqref>Z2:Z200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7370E-C3FF-4BE0-8E1C-BE5DC1D5DCAD}">
  <dimension ref="A1:AG220"/>
  <sheetViews>
    <sheetView workbookViewId="0">
      <pane ySplit="1" topLeftCell="A2" activePane="bottomLeft" state="frozen"/>
      <selection activeCell="E1" sqref="E1"/>
      <selection pane="bottomLeft" activeCell="E16" sqref="E1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62" si="0">CONCATENATE(G2," , ",H2)</f>
        <v xml:space="preserve"> , </v>
      </c>
      <c r="I2" s="45"/>
      <c r="J2" s="45"/>
      <c r="K2" s="35">
        <f t="shared" ref="K2:K61" ca="1" si="1">DATEDIF(J2,TODAY(),"y")</f>
        <v>123</v>
      </c>
      <c r="P2" s="40"/>
      <c r="X2" s="7"/>
      <c r="AA2" s="7"/>
    </row>
    <row r="3" spans="1:33" s="7" customFormat="1" x14ac:dyDescent="0.25">
      <c r="A3" s="46"/>
      <c r="F3" s="4" t="str">
        <f t="shared" si="0"/>
        <v xml:space="preserve"> , </v>
      </c>
      <c r="I3" s="46"/>
      <c r="J3" s="46"/>
      <c r="K3" s="35">
        <f t="shared" ca="1" si="1"/>
        <v>123</v>
      </c>
      <c r="P3" s="40"/>
    </row>
    <row r="4" spans="1:33" s="7" customFormat="1" x14ac:dyDescent="0.25">
      <c r="A4" s="46"/>
      <c r="F4" s="4" t="str">
        <f t="shared" si="0"/>
        <v xml:space="preserve"> , </v>
      </c>
      <c r="I4" s="46"/>
      <c r="J4" s="46"/>
      <c r="K4" s="35">
        <f t="shared" ca="1" si="1"/>
        <v>123</v>
      </c>
      <c r="P4" s="40"/>
    </row>
    <row r="5" spans="1:33" s="7" customFormat="1" x14ac:dyDescent="0.25">
      <c r="F5" s="4" t="str">
        <f t="shared" si="0"/>
        <v xml:space="preserve"> , </v>
      </c>
      <c r="I5" s="46"/>
      <c r="K5" s="35">
        <f t="shared" ca="1" si="1"/>
        <v>123</v>
      </c>
      <c r="P5" s="40"/>
    </row>
    <row r="6" spans="1:33" s="44" customFormat="1" x14ac:dyDescent="0.25">
      <c r="F6" s="4" t="str">
        <f t="shared" si="0"/>
        <v xml:space="preserve"> , </v>
      </c>
      <c r="I6" s="45"/>
      <c r="K6" s="35">
        <f t="shared" ca="1" si="1"/>
        <v>123</v>
      </c>
      <c r="P6" s="40"/>
      <c r="X6" s="7"/>
      <c r="AA6" s="7"/>
    </row>
    <row r="7" spans="1:33" s="7" customFormat="1" x14ac:dyDescent="0.25">
      <c r="F7" s="4" t="str">
        <f t="shared" si="0"/>
        <v xml:space="preserve"> , </v>
      </c>
      <c r="I7" s="46"/>
      <c r="K7" s="35">
        <f t="shared" ca="1" si="1"/>
        <v>123</v>
      </c>
      <c r="P7" s="40"/>
    </row>
    <row r="8" spans="1:33" s="44" customFormat="1" x14ac:dyDescent="0.25">
      <c r="F8" s="4" t="str">
        <f t="shared" si="0"/>
        <v xml:space="preserve"> , </v>
      </c>
      <c r="I8" s="45"/>
      <c r="K8" s="35">
        <f t="shared" ca="1" si="1"/>
        <v>123</v>
      </c>
      <c r="P8" s="40"/>
      <c r="X8" s="7"/>
      <c r="AA8" s="7"/>
    </row>
    <row r="9" spans="1:33" s="7" customFormat="1" x14ac:dyDescent="0.25">
      <c r="F9" s="4" t="str">
        <f t="shared" si="0"/>
        <v xml:space="preserve"> , </v>
      </c>
      <c r="I9" s="46"/>
      <c r="K9" s="35">
        <f t="shared" ca="1" si="1"/>
        <v>123</v>
      </c>
      <c r="P9" s="40"/>
    </row>
    <row r="10" spans="1:33" s="44" customFormat="1" x14ac:dyDescent="0.25">
      <c r="F10" s="4" t="str">
        <f t="shared" si="0"/>
        <v xml:space="preserve"> , </v>
      </c>
      <c r="I10" s="45"/>
      <c r="K10" s="35">
        <f t="shared" ca="1" si="1"/>
        <v>123</v>
      </c>
      <c r="P10" s="40"/>
      <c r="X10" s="7"/>
      <c r="AA10" s="7"/>
    </row>
    <row r="11" spans="1:33" s="7" customFormat="1" x14ac:dyDescent="0.25">
      <c r="F11" s="4" t="str">
        <f t="shared" si="0"/>
        <v xml:space="preserve"> , </v>
      </c>
      <c r="I11" s="46"/>
      <c r="K11" s="35">
        <f t="shared" ca="1" si="1"/>
        <v>123</v>
      </c>
      <c r="P11" s="40" t="str">
        <f>IFERROR(IF(OR(#REF!="Outreach",#REF!=""),"",#REF!),"")</f>
        <v/>
      </c>
    </row>
    <row r="12" spans="1:33" s="4" customFormat="1" x14ac:dyDescent="0.25">
      <c r="D12" s="44"/>
      <c r="F12" s="4" t="str">
        <f t="shared" si="0"/>
        <v xml:space="preserve"> , </v>
      </c>
      <c r="I12" s="6"/>
      <c r="K12" s="35">
        <f t="shared" ca="1" si="1"/>
        <v>123</v>
      </c>
      <c r="P12" s="40" t="str">
        <f>IFERROR(IF(OR(#REF!="Outreach",#REF!=""),"",#REF!),"")</f>
        <v/>
      </c>
      <c r="X12" s="7"/>
      <c r="AA12" s="7"/>
    </row>
    <row r="13" spans="1:33" s="7" customFormat="1" x14ac:dyDescent="0.25">
      <c r="F13" s="4" t="str">
        <f t="shared" si="0"/>
        <v xml:space="preserve"> , </v>
      </c>
      <c r="I13" s="46"/>
      <c r="K13" s="35">
        <f t="shared" ca="1" si="1"/>
        <v>123</v>
      </c>
      <c r="P13" s="40" t="str">
        <f>IFERROR(IF(OR(#REF!="Outreach",#REF!=""),"",#REF!),"")</f>
        <v/>
      </c>
    </row>
    <row r="14" spans="1:33" s="4" customFormat="1" x14ac:dyDescent="0.25">
      <c r="D14" s="44">
        <f t="shared" ref="D14:D36" si="2">COUNTIF($F$2:$F$200,F15)</f>
        <v>199</v>
      </c>
      <c r="F14" s="4" t="str">
        <f t="shared" si="0"/>
        <v xml:space="preserve"> , </v>
      </c>
      <c r="I14" s="6">
        <f t="shared" ref="I14:I62" ca="1" si="3">TODAY()</f>
        <v>45134</v>
      </c>
      <c r="K14" s="35">
        <f t="shared" ca="1" si="1"/>
        <v>123</v>
      </c>
      <c r="P14" s="40" t="str">
        <f>IFERROR(IF(OR(#REF!="Outreach",#REF!=""),"",#REF!),"")</f>
        <v/>
      </c>
      <c r="X14" s="7"/>
      <c r="AA14" s="7"/>
    </row>
    <row r="15" spans="1:33" s="7" customFormat="1" x14ac:dyDescent="0.25">
      <c r="D15" s="44">
        <f t="shared" si="2"/>
        <v>199</v>
      </c>
      <c r="F15" s="4" t="str">
        <f t="shared" si="0"/>
        <v xml:space="preserve"> , </v>
      </c>
      <c r="I15" s="46">
        <f t="shared" ca="1" si="3"/>
        <v>45134</v>
      </c>
      <c r="K15" s="35">
        <f t="shared" ca="1" si="1"/>
        <v>123</v>
      </c>
      <c r="P15" s="40" t="str">
        <f>IFERROR(IF(OR(#REF!="Outreach",#REF!=""),"",#REF!),"")</f>
        <v/>
      </c>
    </row>
    <row r="16" spans="1:33" s="4" customFormat="1" x14ac:dyDescent="0.25">
      <c r="D16" s="44">
        <f t="shared" si="2"/>
        <v>199</v>
      </c>
      <c r="F16" s="4" t="str">
        <f t="shared" si="0"/>
        <v xml:space="preserve"> , </v>
      </c>
      <c r="I16" s="6">
        <f t="shared" ca="1" si="3"/>
        <v>45134</v>
      </c>
      <c r="K16" s="35">
        <f t="shared" ca="1" si="1"/>
        <v>123</v>
      </c>
      <c r="P16" s="40" t="str">
        <f>IFERROR(IF(OR(#REF!="Outreach",#REF!=""),"",#REF!),"")</f>
        <v/>
      </c>
      <c r="X16" s="7"/>
      <c r="AA16" s="7"/>
    </row>
    <row r="17" spans="4:27" s="7" customFormat="1" x14ac:dyDescent="0.25">
      <c r="D17" s="44">
        <f t="shared" si="2"/>
        <v>199</v>
      </c>
      <c r="F17" s="4" t="str">
        <f t="shared" si="0"/>
        <v xml:space="preserve"> , </v>
      </c>
      <c r="I17" s="46">
        <f t="shared" ca="1" si="3"/>
        <v>45134</v>
      </c>
      <c r="K17" s="35">
        <f t="shared" ca="1" si="1"/>
        <v>123</v>
      </c>
      <c r="P17" s="40" t="str">
        <f>IFERROR(IF(OR(#REF!="Outreach",#REF!=""),"",#REF!),"")</f>
        <v/>
      </c>
    </row>
    <row r="18" spans="4:27" s="4" customFormat="1" x14ac:dyDescent="0.25">
      <c r="D18" s="44">
        <f t="shared" si="2"/>
        <v>199</v>
      </c>
      <c r="F18" s="4" t="str">
        <f t="shared" si="0"/>
        <v xml:space="preserve"> , </v>
      </c>
      <c r="I18" s="6">
        <f t="shared" ca="1" si="3"/>
        <v>45134</v>
      </c>
      <c r="K18" s="35">
        <f t="shared" ca="1" si="1"/>
        <v>123</v>
      </c>
      <c r="P18" s="40" t="str">
        <f>IFERROR(IF(OR(#REF!="Outreach",#REF!=""),"",#REF!),"")</f>
        <v/>
      </c>
      <c r="X18" s="7"/>
      <c r="AA18" s="7"/>
    </row>
    <row r="19" spans="4:27" s="7" customFormat="1" x14ac:dyDescent="0.25">
      <c r="D19" s="44">
        <f t="shared" si="2"/>
        <v>199</v>
      </c>
      <c r="F19" s="4" t="str">
        <f t="shared" si="0"/>
        <v xml:space="preserve"> , </v>
      </c>
      <c r="I19" s="46">
        <f t="shared" ca="1" si="3"/>
        <v>45134</v>
      </c>
      <c r="K19" s="35">
        <f t="shared" ca="1" si="1"/>
        <v>123</v>
      </c>
      <c r="P19" s="40" t="str">
        <f>IFERROR(IF(OR(#REF!="Outreach",#REF!=""),"",#REF!),"")</f>
        <v/>
      </c>
    </row>
    <row r="20" spans="4:27" s="4" customFormat="1" x14ac:dyDescent="0.25">
      <c r="D20" s="44">
        <f t="shared" si="2"/>
        <v>199</v>
      </c>
      <c r="F20" s="4" t="str">
        <f t="shared" si="0"/>
        <v xml:space="preserve"> , </v>
      </c>
      <c r="I20" s="6">
        <f t="shared" ca="1" si="3"/>
        <v>45134</v>
      </c>
      <c r="K20" s="35">
        <f t="shared" ca="1" si="1"/>
        <v>123</v>
      </c>
      <c r="P20" s="40" t="str">
        <f>IFERROR(IF(OR(#REF!="Outreach",#REF!=""),"",#REF!),"")</f>
        <v/>
      </c>
      <c r="X20" s="7"/>
      <c r="AA20" s="7"/>
    </row>
    <row r="21" spans="4:27" s="7" customFormat="1" x14ac:dyDescent="0.25">
      <c r="D21" s="44">
        <f t="shared" si="2"/>
        <v>199</v>
      </c>
      <c r="F21" s="4" t="str">
        <f t="shared" si="0"/>
        <v xml:space="preserve"> , </v>
      </c>
      <c r="I21" s="46">
        <f t="shared" ca="1" si="3"/>
        <v>45134</v>
      </c>
      <c r="K21" s="35">
        <f t="shared" ca="1" si="1"/>
        <v>123</v>
      </c>
      <c r="P21" s="40" t="str">
        <f>IFERROR(IF(OR(#REF!="Outreach",#REF!=""),"",#REF!),"")</f>
        <v/>
      </c>
    </row>
    <row r="22" spans="4:27" s="4" customFormat="1" x14ac:dyDescent="0.25">
      <c r="D22" s="44">
        <f t="shared" si="2"/>
        <v>199</v>
      </c>
      <c r="F22" s="4" t="str">
        <f t="shared" si="0"/>
        <v xml:space="preserve"> , </v>
      </c>
      <c r="I22" s="6">
        <f t="shared" ca="1" si="3"/>
        <v>45134</v>
      </c>
      <c r="K22" s="35">
        <f t="shared" ca="1" si="1"/>
        <v>123</v>
      </c>
      <c r="P22" s="40" t="str">
        <f>IFERROR(IF(OR(#REF!="Outreach",#REF!=""),"",#REF!),"")</f>
        <v/>
      </c>
      <c r="X22" s="7"/>
      <c r="AA22" s="7"/>
    </row>
    <row r="23" spans="4:27" s="7" customFormat="1" x14ac:dyDescent="0.25">
      <c r="D23" s="44">
        <f t="shared" si="2"/>
        <v>199</v>
      </c>
      <c r="F23" s="4" t="str">
        <f t="shared" si="0"/>
        <v xml:space="preserve"> , </v>
      </c>
      <c r="I23" s="46">
        <f t="shared" ca="1" si="3"/>
        <v>45134</v>
      </c>
      <c r="K23" s="35">
        <f t="shared" ca="1" si="1"/>
        <v>123</v>
      </c>
      <c r="P23" s="40" t="str">
        <f>IFERROR(IF(OR(#REF!="Outreach",#REF!=""),"",#REF!),"")</f>
        <v/>
      </c>
    </row>
    <row r="24" spans="4:27" s="4" customFormat="1" x14ac:dyDescent="0.25">
      <c r="D24" s="44">
        <f t="shared" si="2"/>
        <v>199</v>
      </c>
      <c r="F24" s="4" t="str">
        <f t="shared" si="0"/>
        <v xml:space="preserve"> , </v>
      </c>
      <c r="I24" s="6">
        <f t="shared" ca="1" si="3"/>
        <v>45134</v>
      </c>
      <c r="K24" s="35">
        <f t="shared" ca="1" si="1"/>
        <v>123</v>
      </c>
      <c r="P24" s="40" t="str">
        <f>IFERROR(IF(OR(#REF!="Outreach",#REF!=""),"",#REF!),"")</f>
        <v/>
      </c>
      <c r="X24" s="7"/>
      <c r="AA24" s="7"/>
    </row>
    <row r="25" spans="4:27" s="7" customFormat="1" x14ac:dyDescent="0.25">
      <c r="D25" s="44">
        <f t="shared" si="2"/>
        <v>199</v>
      </c>
      <c r="F25" s="4" t="str">
        <f t="shared" si="0"/>
        <v xml:space="preserve"> , </v>
      </c>
      <c r="I25" s="46">
        <f t="shared" ca="1" si="3"/>
        <v>45134</v>
      </c>
      <c r="K25" s="35">
        <f t="shared" ca="1" si="1"/>
        <v>123</v>
      </c>
      <c r="P25" s="40" t="str">
        <f>IFERROR(IF(OR(#REF!="Outreach",#REF!=""),"",#REF!),"")</f>
        <v/>
      </c>
    </row>
    <row r="26" spans="4:27" s="4" customFormat="1" x14ac:dyDescent="0.25">
      <c r="D26" s="44">
        <f t="shared" si="2"/>
        <v>199</v>
      </c>
      <c r="F26" s="4" t="str">
        <f t="shared" si="0"/>
        <v xml:space="preserve"> , </v>
      </c>
      <c r="I26" s="6">
        <f t="shared" ca="1" si="3"/>
        <v>45134</v>
      </c>
      <c r="K26" s="35">
        <f t="shared" ca="1" si="1"/>
        <v>123</v>
      </c>
      <c r="P26" s="40" t="str">
        <f>IFERROR(IF(OR(#REF!="Outreach",#REF!=""),"",#REF!),"")</f>
        <v/>
      </c>
      <c r="X26" s="7"/>
      <c r="AA26" s="7"/>
    </row>
    <row r="27" spans="4:27" s="7" customFormat="1" x14ac:dyDescent="0.25">
      <c r="D27" s="44">
        <f t="shared" si="2"/>
        <v>199</v>
      </c>
      <c r="F27" s="4" t="str">
        <f t="shared" si="0"/>
        <v xml:space="preserve"> , </v>
      </c>
      <c r="I27" s="46">
        <f ca="1">TODAY()</f>
        <v>45134</v>
      </c>
      <c r="K27" s="35">
        <f t="shared" ca="1" si="1"/>
        <v>123</v>
      </c>
      <c r="P27" s="40" t="str">
        <f>IFERROR(IF(OR(#REF!="Outreach",#REF!=""),"",#REF!),"")</f>
        <v/>
      </c>
    </row>
    <row r="28" spans="4:27" s="4" customFormat="1" x14ac:dyDescent="0.25">
      <c r="D28" s="44">
        <f t="shared" si="2"/>
        <v>199</v>
      </c>
      <c r="F28" s="4" t="str">
        <f t="shared" si="0"/>
        <v xml:space="preserve"> , </v>
      </c>
      <c r="I28" s="6">
        <f t="shared" ca="1" si="3"/>
        <v>45134</v>
      </c>
      <c r="K28" s="35">
        <f t="shared" ca="1" si="1"/>
        <v>123</v>
      </c>
      <c r="P28" s="40" t="str">
        <f>IFERROR(IF(OR(#REF!="Outreach",#REF!=""),"",#REF!),"")</f>
        <v/>
      </c>
      <c r="X28" s="7"/>
      <c r="AA28" s="7"/>
    </row>
    <row r="29" spans="4:27" s="7" customFormat="1" x14ac:dyDescent="0.25">
      <c r="D29" s="44">
        <f t="shared" si="2"/>
        <v>199</v>
      </c>
      <c r="F29" s="4" t="str">
        <f t="shared" si="0"/>
        <v xml:space="preserve"> , </v>
      </c>
      <c r="I29" s="46">
        <f t="shared" ca="1" si="3"/>
        <v>45134</v>
      </c>
      <c r="K29" s="35">
        <f t="shared" ca="1" si="1"/>
        <v>123</v>
      </c>
      <c r="P29" s="40" t="str">
        <f>IFERROR(IF(OR(#REF!="Outreach",#REF!=""),"",#REF!),"")</f>
        <v/>
      </c>
    </row>
    <row r="30" spans="4:27" s="4" customFormat="1" x14ac:dyDescent="0.25">
      <c r="D30" s="44">
        <f t="shared" si="2"/>
        <v>199</v>
      </c>
      <c r="F30" s="4" t="str">
        <f t="shared" si="0"/>
        <v xml:space="preserve"> , </v>
      </c>
      <c r="I30" s="6">
        <f t="shared" ca="1" si="3"/>
        <v>45134</v>
      </c>
      <c r="K30" s="35">
        <f t="shared" ca="1" si="1"/>
        <v>123</v>
      </c>
      <c r="P30" s="40" t="str">
        <f>IFERROR(IF(OR(#REF!="Outreach",#REF!=""),"",#REF!),"")</f>
        <v/>
      </c>
      <c r="X30" s="7"/>
      <c r="AA30" s="7"/>
    </row>
    <row r="31" spans="4:27" s="7" customFormat="1" x14ac:dyDescent="0.25">
      <c r="D31" s="44">
        <f t="shared" si="2"/>
        <v>199</v>
      </c>
      <c r="F31" s="4" t="str">
        <f t="shared" si="0"/>
        <v xml:space="preserve"> , </v>
      </c>
      <c r="I31" s="46">
        <f t="shared" ca="1" si="3"/>
        <v>45134</v>
      </c>
      <c r="K31" s="35">
        <f t="shared" ca="1" si="1"/>
        <v>123</v>
      </c>
      <c r="P31" s="40" t="str">
        <f>IFERROR(IF(OR(#REF!="Outreach",#REF!=""),"",#REF!),"")</f>
        <v/>
      </c>
    </row>
    <row r="32" spans="4:27" s="4" customFormat="1" x14ac:dyDescent="0.25">
      <c r="D32" s="44">
        <f t="shared" si="2"/>
        <v>199</v>
      </c>
      <c r="F32" s="4" t="str">
        <f t="shared" si="0"/>
        <v xml:space="preserve"> , </v>
      </c>
      <c r="I32" s="6">
        <f t="shared" ca="1" si="3"/>
        <v>45134</v>
      </c>
      <c r="K32" s="35">
        <f t="shared" ca="1" si="1"/>
        <v>123</v>
      </c>
      <c r="P32" s="40" t="str">
        <f>IFERROR(IF(OR(#REF!="Outreach",#REF!=""),"",#REF!),"")</f>
        <v/>
      </c>
      <c r="X32" s="7"/>
      <c r="AA32" s="7"/>
    </row>
    <row r="33" spans="4:27" s="7" customFormat="1" x14ac:dyDescent="0.25">
      <c r="D33" s="44">
        <f t="shared" si="2"/>
        <v>199</v>
      </c>
      <c r="F33" s="4" t="str">
        <f t="shared" si="0"/>
        <v xml:space="preserve"> , </v>
      </c>
      <c r="I33" s="46">
        <f t="shared" ca="1" si="3"/>
        <v>45134</v>
      </c>
      <c r="K33" s="35">
        <f t="shared" ca="1" si="1"/>
        <v>123</v>
      </c>
      <c r="P33" s="40" t="str">
        <f>IFERROR(IF(OR(#REF!="Outreach",#REF!=""),"",#REF!),"")</f>
        <v/>
      </c>
    </row>
    <row r="34" spans="4:27" s="4" customFormat="1" x14ac:dyDescent="0.25">
      <c r="D34" s="44">
        <f t="shared" si="2"/>
        <v>199</v>
      </c>
      <c r="F34" s="4" t="str">
        <f t="shared" si="0"/>
        <v xml:space="preserve"> , </v>
      </c>
      <c r="I34" s="6">
        <f t="shared" ca="1" si="3"/>
        <v>45134</v>
      </c>
      <c r="K34" s="35">
        <f t="shared" ca="1" si="1"/>
        <v>123</v>
      </c>
      <c r="P34" s="40" t="str">
        <f>IFERROR(IF(OR(#REF!="Outreach",#REF!=""),"",#REF!),"")</f>
        <v/>
      </c>
      <c r="X34" s="7"/>
      <c r="AA34" s="7"/>
    </row>
    <row r="35" spans="4:27" s="7" customFormat="1" x14ac:dyDescent="0.25">
      <c r="D35" s="44">
        <f t="shared" si="2"/>
        <v>199</v>
      </c>
      <c r="F35" s="4" t="str">
        <f t="shared" si="0"/>
        <v xml:space="preserve"> , </v>
      </c>
      <c r="I35" s="46">
        <f t="shared" ca="1" si="3"/>
        <v>45134</v>
      </c>
      <c r="K35" s="35">
        <f t="shared" ca="1" si="1"/>
        <v>123</v>
      </c>
      <c r="P35" s="40" t="str">
        <f>IFERROR(IF(OR(#REF!="Outreach",#REF!=""),"",#REF!),"")</f>
        <v/>
      </c>
    </row>
    <row r="36" spans="4:27" s="4" customFormat="1" x14ac:dyDescent="0.25">
      <c r="D36" s="44">
        <f t="shared" si="2"/>
        <v>199</v>
      </c>
      <c r="F36" s="4" t="str">
        <f t="shared" si="0"/>
        <v xml:space="preserve"> , </v>
      </c>
      <c r="I36" s="6">
        <f t="shared" ca="1" si="3"/>
        <v>45134</v>
      </c>
      <c r="K36" s="35">
        <f t="shared" ca="1" si="1"/>
        <v>123</v>
      </c>
      <c r="P36" s="40" t="str">
        <f>IFERROR(IF(OR(#REF!="Outreach",#REF!=""),"",#REF!),"")</f>
        <v/>
      </c>
      <c r="X36" s="7"/>
      <c r="AA36" s="7"/>
    </row>
    <row r="37" spans="4:27" s="7" customFormat="1" x14ac:dyDescent="0.25">
      <c r="D37" s="44">
        <f t="shared" ref="D37:D68" si="4">COUNTIF($F$2:$F$200,F38)</f>
        <v>199</v>
      </c>
      <c r="F37" s="4" t="str">
        <f t="shared" si="0"/>
        <v xml:space="preserve"> , </v>
      </c>
      <c r="I37" s="46">
        <f t="shared" ca="1" si="3"/>
        <v>45134</v>
      </c>
      <c r="K37" s="35">
        <f t="shared" ca="1" si="1"/>
        <v>123</v>
      </c>
      <c r="P37" s="40" t="str">
        <f>IFERROR(IF(OR(#REF!="Outreach",#REF!=""),"",#REF!),"")</f>
        <v/>
      </c>
    </row>
    <row r="38" spans="4:27" s="4" customFormat="1" x14ac:dyDescent="0.25">
      <c r="D38" s="44">
        <f t="shared" si="4"/>
        <v>199</v>
      </c>
      <c r="F38" s="4" t="str">
        <f t="shared" si="0"/>
        <v xml:space="preserve"> , </v>
      </c>
      <c r="I38" s="6">
        <f t="shared" ca="1" si="3"/>
        <v>45134</v>
      </c>
      <c r="K38" s="35">
        <f t="shared" ca="1" si="1"/>
        <v>123</v>
      </c>
      <c r="P38" s="40" t="str">
        <f>IFERROR(IF(OR(#REF!="Outreach",#REF!=""),"",#REF!),"")</f>
        <v/>
      </c>
      <c r="X38" s="7"/>
      <c r="AA38" s="7"/>
    </row>
    <row r="39" spans="4:27" s="7" customFormat="1" x14ac:dyDescent="0.25">
      <c r="D39" s="44">
        <f t="shared" si="4"/>
        <v>199</v>
      </c>
      <c r="F39" s="4" t="str">
        <f t="shared" si="0"/>
        <v xml:space="preserve"> , </v>
      </c>
      <c r="I39" s="46">
        <f t="shared" ca="1" si="3"/>
        <v>45134</v>
      </c>
      <c r="K39" s="35">
        <f t="shared" ca="1" si="1"/>
        <v>123</v>
      </c>
      <c r="P39" s="40" t="str">
        <f>IFERROR(IF(OR(#REF!="Outreach",#REF!=""),"",#REF!),"")</f>
        <v/>
      </c>
    </row>
    <row r="40" spans="4:27" s="4" customFormat="1" x14ac:dyDescent="0.25">
      <c r="D40" s="44">
        <f t="shared" si="4"/>
        <v>199</v>
      </c>
      <c r="F40" s="4" t="str">
        <f t="shared" si="0"/>
        <v xml:space="preserve"> , </v>
      </c>
      <c r="I40" s="6">
        <f t="shared" ca="1" si="3"/>
        <v>45134</v>
      </c>
      <c r="K40" s="35">
        <f t="shared" ca="1" si="1"/>
        <v>123</v>
      </c>
      <c r="P40" s="40" t="str">
        <f>IFERROR(IF(OR(#REF!="Outreach",#REF!=""),"",#REF!),"")</f>
        <v/>
      </c>
      <c r="X40" s="7"/>
      <c r="AA40" s="7"/>
    </row>
    <row r="41" spans="4:27" s="7" customFormat="1" x14ac:dyDescent="0.25">
      <c r="D41" s="44">
        <f t="shared" si="4"/>
        <v>199</v>
      </c>
      <c r="F41" s="4" t="str">
        <f t="shared" si="0"/>
        <v xml:space="preserve"> , </v>
      </c>
      <c r="I41" s="46">
        <f t="shared" ca="1" si="3"/>
        <v>45134</v>
      </c>
      <c r="K41" s="35">
        <f t="shared" ca="1" si="1"/>
        <v>123</v>
      </c>
      <c r="P41" s="40" t="str">
        <f>IFERROR(IF(OR(#REF!="Outreach",#REF!=""),"",#REF!),"")</f>
        <v/>
      </c>
    </row>
    <row r="42" spans="4:27" s="4" customFormat="1" x14ac:dyDescent="0.25">
      <c r="D42" s="44">
        <f t="shared" si="4"/>
        <v>199</v>
      </c>
      <c r="F42" s="4" t="str">
        <f t="shared" si="0"/>
        <v xml:space="preserve"> , </v>
      </c>
      <c r="I42" s="6">
        <f t="shared" ca="1" si="3"/>
        <v>45134</v>
      </c>
      <c r="K42" s="35">
        <f t="shared" ca="1" si="1"/>
        <v>123</v>
      </c>
      <c r="P42" s="40" t="str">
        <f>IFERROR(IF(OR(#REF!="Outreach",#REF!=""),"",#REF!),"")</f>
        <v/>
      </c>
      <c r="X42" s="7"/>
      <c r="AA42" s="7"/>
    </row>
    <row r="43" spans="4:27" s="7" customFormat="1" x14ac:dyDescent="0.25">
      <c r="D43" s="44">
        <f t="shared" si="4"/>
        <v>199</v>
      </c>
      <c r="F43" s="4" t="str">
        <f t="shared" si="0"/>
        <v xml:space="preserve"> , </v>
      </c>
      <c r="I43" s="46">
        <f ca="1">TODAY()</f>
        <v>45134</v>
      </c>
      <c r="K43" s="35">
        <f t="shared" ca="1" si="1"/>
        <v>123</v>
      </c>
      <c r="P43" s="40" t="str">
        <f>IFERROR(IF(OR(#REF!="Outreach",#REF!=""),"",#REF!),"")</f>
        <v/>
      </c>
    </row>
    <row r="44" spans="4:27" s="4" customFormat="1" x14ac:dyDescent="0.25">
      <c r="D44" s="44">
        <f t="shared" si="4"/>
        <v>199</v>
      </c>
      <c r="F44" s="4" t="str">
        <f t="shared" si="0"/>
        <v xml:space="preserve"> , </v>
      </c>
      <c r="I44" s="6">
        <f t="shared" ca="1" si="3"/>
        <v>45134</v>
      </c>
      <c r="K44" s="35">
        <f t="shared" ca="1" si="1"/>
        <v>123</v>
      </c>
      <c r="P44" s="40" t="str">
        <f>IFERROR(IF(OR(#REF!="Outreach",#REF!=""),"",#REF!),"")</f>
        <v/>
      </c>
      <c r="X44" s="7"/>
      <c r="AA44" s="7"/>
    </row>
    <row r="45" spans="4:27" s="7" customFormat="1" x14ac:dyDescent="0.25">
      <c r="D45" s="44">
        <f t="shared" si="4"/>
        <v>199</v>
      </c>
      <c r="F45" s="4" t="str">
        <f t="shared" si="0"/>
        <v xml:space="preserve"> , </v>
      </c>
      <c r="I45" s="46">
        <f t="shared" ca="1" si="3"/>
        <v>45134</v>
      </c>
      <c r="K45" s="35">
        <f t="shared" ca="1" si="1"/>
        <v>123</v>
      </c>
      <c r="P45" s="40" t="str">
        <f>IFERROR(IF(OR(#REF!="Outreach",#REF!=""),"",#REF!),"")</f>
        <v/>
      </c>
    </row>
    <row r="46" spans="4:27" s="4" customFormat="1" x14ac:dyDescent="0.25">
      <c r="D46" s="44">
        <f t="shared" si="4"/>
        <v>199</v>
      </c>
      <c r="F46" s="4" t="str">
        <f t="shared" si="0"/>
        <v xml:space="preserve"> , </v>
      </c>
      <c r="I46" s="6">
        <f t="shared" ca="1" si="3"/>
        <v>45134</v>
      </c>
      <c r="K46" s="35">
        <f t="shared" ca="1" si="1"/>
        <v>123</v>
      </c>
      <c r="P46" s="40" t="str">
        <f>IFERROR(IF(OR(#REF!="Outreach",#REF!=""),"",#REF!),"")</f>
        <v/>
      </c>
      <c r="X46" s="7"/>
      <c r="AA46" s="7"/>
    </row>
    <row r="47" spans="4:27" s="7" customFormat="1" x14ac:dyDescent="0.25">
      <c r="D47" s="44">
        <f t="shared" si="4"/>
        <v>199</v>
      </c>
      <c r="F47" s="4" t="str">
        <f t="shared" si="0"/>
        <v xml:space="preserve"> , </v>
      </c>
      <c r="I47" s="46">
        <f t="shared" ca="1" si="3"/>
        <v>45134</v>
      </c>
      <c r="K47" s="35">
        <f t="shared" ca="1" si="1"/>
        <v>123</v>
      </c>
      <c r="P47" s="40" t="str">
        <f>IFERROR(IF(OR(#REF!="Outreach",#REF!=""),"",#REF!),"")</f>
        <v/>
      </c>
    </row>
    <row r="48" spans="4:27" s="4" customFormat="1" x14ac:dyDescent="0.25">
      <c r="D48" s="44">
        <f t="shared" si="4"/>
        <v>199</v>
      </c>
      <c r="F48" s="4" t="str">
        <f t="shared" si="0"/>
        <v xml:space="preserve"> , </v>
      </c>
      <c r="I48" s="6">
        <f t="shared" ca="1" si="3"/>
        <v>45134</v>
      </c>
      <c r="K48" s="35">
        <f t="shared" ca="1" si="1"/>
        <v>123</v>
      </c>
      <c r="P48" s="40" t="str">
        <f>IFERROR(IF(OR(#REF!="Outreach",#REF!=""),"",#REF!),"")</f>
        <v/>
      </c>
      <c r="X48" s="7"/>
      <c r="AA48" s="7"/>
    </row>
    <row r="49" spans="4:27" s="7" customFormat="1" x14ac:dyDescent="0.25">
      <c r="D49" s="44">
        <f t="shared" si="4"/>
        <v>199</v>
      </c>
      <c r="F49" s="4" t="str">
        <f t="shared" si="0"/>
        <v xml:space="preserve"> , </v>
      </c>
      <c r="I49" s="46">
        <f t="shared" ca="1" si="3"/>
        <v>45134</v>
      </c>
      <c r="K49" s="35">
        <f t="shared" ca="1" si="1"/>
        <v>123</v>
      </c>
      <c r="P49" s="40" t="str">
        <f>IFERROR(IF(OR(#REF!="Outreach",#REF!=""),"",#REF!),"")</f>
        <v/>
      </c>
    </row>
    <row r="50" spans="4:27" s="4" customFormat="1" x14ac:dyDescent="0.25">
      <c r="D50" s="44">
        <f t="shared" si="4"/>
        <v>199</v>
      </c>
      <c r="F50" s="4" t="str">
        <f t="shared" si="0"/>
        <v xml:space="preserve"> , </v>
      </c>
      <c r="I50" s="6">
        <f t="shared" ca="1" si="3"/>
        <v>45134</v>
      </c>
      <c r="K50" s="35">
        <f t="shared" ca="1" si="1"/>
        <v>123</v>
      </c>
      <c r="P50" s="40" t="str">
        <f>IFERROR(IF(OR(#REF!="Outreach",#REF!=""),"",#REF!),"")</f>
        <v/>
      </c>
      <c r="X50" s="7"/>
      <c r="AA50" s="7"/>
    </row>
    <row r="51" spans="4:27" s="7" customFormat="1" x14ac:dyDescent="0.25">
      <c r="D51" s="44">
        <f t="shared" si="4"/>
        <v>199</v>
      </c>
      <c r="F51" s="4" t="str">
        <f t="shared" si="0"/>
        <v xml:space="preserve"> , </v>
      </c>
      <c r="I51" s="46">
        <f t="shared" ca="1" si="3"/>
        <v>45134</v>
      </c>
      <c r="K51" s="35">
        <f t="shared" ca="1" si="1"/>
        <v>123</v>
      </c>
      <c r="P51" s="40" t="str">
        <f>IFERROR(IF(OR(#REF!="Outreach",#REF!=""),"",#REF!),"")</f>
        <v/>
      </c>
    </row>
    <row r="52" spans="4:27" s="4" customFormat="1" x14ac:dyDescent="0.25">
      <c r="D52" s="44">
        <f t="shared" si="4"/>
        <v>199</v>
      </c>
      <c r="F52" s="4" t="str">
        <f t="shared" si="0"/>
        <v xml:space="preserve"> , </v>
      </c>
      <c r="I52" s="6">
        <f t="shared" ca="1" si="3"/>
        <v>45134</v>
      </c>
      <c r="K52" s="35">
        <f t="shared" ca="1" si="1"/>
        <v>123</v>
      </c>
      <c r="P52" s="40" t="str">
        <f>IFERROR(IF(OR(#REF!="Outreach",#REF!=""),"",#REF!),"")</f>
        <v/>
      </c>
      <c r="X52" s="7"/>
      <c r="AA52" s="7"/>
    </row>
    <row r="53" spans="4:27" s="7" customFormat="1" x14ac:dyDescent="0.25">
      <c r="D53" s="44">
        <f t="shared" si="4"/>
        <v>199</v>
      </c>
      <c r="F53" s="4" t="str">
        <f t="shared" si="0"/>
        <v xml:space="preserve"> , </v>
      </c>
      <c r="I53" s="46">
        <f t="shared" ca="1" si="3"/>
        <v>45134</v>
      </c>
      <c r="K53" s="35">
        <f t="shared" ca="1" si="1"/>
        <v>123</v>
      </c>
      <c r="P53" s="40" t="str">
        <f>IFERROR(IF(OR(#REF!="Outreach",#REF!=""),"",#REF!),"")</f>
        <v/>
      </c>
    </row>
    <row r="54" spans="4:27" s="4" customFormat="1" x14ac:dyDescent="0.25">
      <c r="D54" s="44">
        <f t="shared" si="4"/>
        <v>199</v>
      </c>
      <c r="F54" s="4" t="str">
        <f t="shared" si="0"/>
        <v xml:space="preserve"> , </v>
      </c>
      <c r="I54" s="6">
        <f t="shared" ca="1" si="3"/>
        <v>45134</v>
      </c>
      <c r="K54" s="35">
        <f t="shared" ca="1" si="1"/>
        <v>123</v>
      </c>
      <c r="P54" s="40" t="str">
        <f>IFERROR(IF(OR(#REF!="Outreach",#REF!=""),"",#REF!),"")</f>
        <v/>
      </c>
      <c r="X54" s="7"/>
      <c r="AA54" s="7"/>
    </row>
    <row r="55" spans="4:27" s="7" customFormat="1" x14ac:dyDescent="0.25">
      <c r="D55" s="44">
        <f t="shared" si="4"/>
        <v>199</v>
      </c>
      <c r="F55" s="4" t="str">
        <f t="shared" si="0"/>
        <v xml:space="preserve"> , </v>
      </c>
      <c r="I55" s="46">
        <f t="shared" ca="1" si="3"/>
        <v>45134</v>
      </c>
      <c r="K55" s="35">
        <f t="shared" ca="1" si="1"/>
        <v>123</v>
      </c>
      <c r="P55" s="40" t="str">
        <f>IFERROR(IF(OR(#REF!="Outreach",#REF!=""),"",#REF!),"")</f>
        <v/>
      </c>
    </row>
    <row r="56" spans="4:27" s="4" customFormat="1" x14ac:dyDescent="0.25">
      <c r="D56" s="44">
        <f t="shared" si="4"/>
        <v>199</v>
      </c>
      <c r="F56" s="4" t="str">
        <f t="shared" si="0"/>
        <v xml:space="preserve"> , </v>
      </c>
      <c r="I56" s="6">
        <f t="shared" ca="1" si="3"/>
        <v>45134</v>
      </c>
      <c r="K56" s="35">
        <f t="shared" ca="1" si="1"/>
        <v>123</v>
      </c>
      <c r="P56" s="40" t="str">
        <f>IFERROR(IF(OR(#REF!="Outreach",#REF!=""),"",#REF!),"")</f>
        <v/>
      </c>
      <c r="X56" s="7"/>
      <c r="AA56" s="7"/>
    </row>
    <row r="57" spans="4:27" s="7" customFormat="1" x14ac:dyDescent="0.25">
      <c r="D57" s="44">
        <f t="shared" si="4"/>
        <v>199</v>
      </c>
      <c r="F57" s="4" t="str">
        <f t="shared" si="0"/>
        <v xml:space="preserve"> , </v>
      </c>
      <c r="I57" s="46">
        <f t="shared" ca="1" si="3"/>
        <v>45134</v>
      </c>
      <c r="K57" s="35">
        <f t="shared" ca="1" si="1"/>
        <v>123</v>
      </c>
      <c r="P57" s="40" t="str">
        <f>IFERROR(IF(OR(#REF!="Outreach",#REF!=""),"",#REF!),"")</f>
        <v/>
      </c>
    </row>
    <row r="58" spans="4:27" s="4" customFormat="1" x14ac:dyDescent="0.25">
      <c r="D58" s="44">
        <f t="shared" si="4"/>
        <v>199</v>
      </c>
      <c r="F58" s="4" t="str">
        <f t="shared" si="0"/>
        <v xml:space="preserve"> , </v>
      </c>
      <c r="I58" s="6">
        <f t="shared" ca="1" si="3"/>
        <v>45134</v>
      </c>
      <c r="K58" s="35">
        <f t="shared" ca="1" si="1"/>
        <v>123</v>
      </c>
      <c r="P58" s="40" t="str">
        <f>IFERROR(IF(OR(#REF!="Outreach",#REF!=""),"",#REF!),"")</f>
        <v/>
      </c>
      <c r="X58" s="7"/>
      <c r="AA58" s="7"/>
    </row>
    <row r="59" spans="4:27" s="7" customFormat="1" x14ac:dyDescent="0.25">
      <c r="D59" s="44">
        <f t="shared" si="4"/>
        <v>199</v>
      </c>
      <c r="F59" s="4" t="str">
        <f t="shared" si="0"/>
        <v xml:space="preserve"> , </v>
      </c>
      <c r="I59" s="46">
        <f t="shared" ca="1" si="3"/>
        <v>45134</v>
      </c>
      <c r="K59" s="35">
        <f t="shared" ca="1" si="1"/>
        <v>123</v>
      </c>
      <c r="P59" s="40" t="str">
        <f>IFERROR(IF(OR(#REF!="Outreach",#REF!=""),"",#REF!),"")</f>
        <v/>
      </c>
    </row>
    <row r="60" spans="4:27" s="4" customFormat="1" x14ac:dyDescent="0.25">
      <c r="D60" s="44">
        <f t="shared" si="4"/>
        <v>199</v>
      </c>
      <c r="F60" s="4" t="str">
        <f t="shared" si="0"/>
        <v xml:space="preserve"> , </v>
      </c>
      <c r="I60" s="6">
        <f t="shared" ca="1" si="3"/>
        <v>45134</v>
      </c>
      <c r="K60" s="35">
        <f t="shared" ca="1" si="1"/>
        <v>123</v>
      </c>
      <c r="P60" s="40" t="str">
        <f>IFERROR(IF(OR(#REF!="Outreach",#REF!=""),"",#REF!),"")</f>
        <v/>
      </c>
      <c r="X60" s="7"/>
      <c r="AA60" s="7"/>
    </row>
    <row r="61" spans="4:27" s="7" customFormat="1" x14ac:dyDescent="0.25">
      <c r="D61" s="44">
        <f t="shared" si="4"/>
        <v>199</v>
      </c>
      <c r="F61" s="4" t="str">
        <f t="shared" si="0"/>
        <v xml:space="preserve"> , </v>
      </c>
      <c r="I61" s="46">
        <f t="shared" ca="1" si="3"/>
        <v>45134</v>
      </c>
      <c r="K61" s="35">
        <f t="shared" ca="1" si="1"/>
        <v>123</v>
      </c>
      <c r="P61" s="40" t="str">
        <f>IFERROR(IF(OR(#REF!="Outreach",#REF!=""),"",#REF!),"")</f>
        <v/>
      </c>
    </row>
    <row r="62" spans="4:27" s="4" customFormat="1" x14ac:dyDescent="0.25">
      <c r="D62" s="44">
        <f t="shared" si="4"/>
        <v>199</v>
      </c>
      <c r="F62" s="4" t="str">
        <f t="shared" si="0"/>
        <v xml:space="preserve"> , </v>
      </c>
      <c r="I62" s="6">
        <f t="shared" ca="1" si="3"/>
        <v>45134</v>
      </c>
      <c r="K62" s="35">
        <f t="shared" ref="K62:K125" ca="1" si="5">DATEDIF(J62,TODAY(),"y")</f>
        <v>123</v>
      </c>
      <c r="P62" s="40" t="str">
        <f>IFERROR(IF(OR(#REF!="Outreach",#REF!=""),"",#REF!),"")</f>
        <v/>
      </c>
      <c r="X62" s="7"/>
      <c r="AA62" s="7"/>
    </row>
    <row r="63" spans="4:27" s="7" customFormat="1" x14ac:dyDescent="0.25">
      <c r="D63" s="44">
        <f t="shared" si="4"/>
        <v>199</v>
      </c>
      <c r="F63" s="4" t="str">
        <f t="shared" ref="F63:F126" si="6">CONCATENATE(G63," , ",H63)</f>
        <v xml:space="preserve"> , </v>
      </c>
      <c r="I63" s="46">
        <f ca="1">TODAY()</f>
        <v>45134</v>
      </c>
      <c r="K63" s="35">
        <f t="shared" ca="1" si="5"/>
        <v>123</v>
      </c>
      <c r="P63" s="40" t="str">
        <f>IFERROR(IF(OR(#REF!="Outreach",#REF!=""),"",#REF!),"")</f>
        <v/>
      </c>
    </row>
    <row r="64" spans="4:27" s="4" customFormat="1" x14ac:dyDescent="0.25">
      <c r="D64" s="44">
        <f t="shared" si="4"/>
        <v>199</v>
      </c>
      <c r="F64" s="4" t="str">
        <f t="shared" si="6"/>
        <v xml:space="preserve"> , </v>
      </c>
      <c r="I64" s="6">
        <f ca="1">TODAY()</f>
        <v>45134</v>
      </c>
      <c r="K64" s="35">
        <f t="shared" ca="1" si="5"/>
        <v>123</v>
      </c>
      <c r="P64" s="40" t="str">
        <f>IFERROR(IF(OR(#REF!="Outreach",#REF!=""),"",#REF!),"")</f>
        <v/>
      </c>
      <c r="X64" s="7"/>
      <c r="AA64" s="7"/>
    </row>
    <row r="65" spans="4:27" s="7" customFormat="1" x14ac:dyDescent="0.25">
      <c r="D65" s="44">
        <f t="shared" si="4"/>
        <v>199</v>
      </c>
      <c r="F65" s="4" t="str">
        <f t="shared" si="6"/>
        <v xml:space="preserve"> , </v>
      </c>
      <c r="I65" s="46">
        <f ca="1">TODAY()</f>
        <v>45134</v>
      </c>
      <c r="K65" s="35">
        <f t="shared" ca="1" si="5"/>
        <v>123</v>
      </c>
      <c r="P65" s="40" t="str">
        <f>IFERROR(IF(OR(#REF!="Outreach",#REF!=""),"",#REF!),"")</f>
        <v/>
      </c>
    </row>
    <row r="66" spans="4:27" s="4" customFormat="1" x14ac:dyDescent="0.25">
      <c r="D66" s="44">
        <f t="shared" si="4"/>
        <v>199</v>
      </c>
      <c r="F66" s="4" t="str">
        <f t="shared" si="6"/>
        <v xml:space="preserve"> , </v>
      </c>
      <c r="I66" s="6">
        <f t="shared" ref="I66:I91" ca="1" si="7">TODAY()</f>
        <v>45134</v>
      </c>
      <c r="K66" s="35">
        <f t="shared" ca="1" si="5"/>
        <v>123</v>
      </c>
      <c r="P66" s="40" t="str">
        <f>IFERROR(IF(OR(#REF!="Outreach",#REF!=""),"",#REF!),"")</f>
        <v/>
      </c>
      <c r="X66" s="7"/>
      <c r="AA66" s="7"/>
    </row>
    <row r="67" spans="4:27" s="7" customFormat="1" x14ac:dyDescent="0.25">
      <c r="D67" s="44">
        <f t="shared" si="4"/>
        <v>199</v>
      </c>
      <c r="F67" s="4" t="str">
        <f t="shared" si="6"/>
        <v xml:space="preserve"> , </v>
      </c>
      <c r="I67" s="46">
        <f t="shared" ca="1" si="7"/>
        <v>45134</v>
      </c>
      <c r="K67" s="35">
        <f t="shared" ca="1" si="5"/>
        <v>123</v>
      </c>
      <c r="P67" s="40" t="str">
        <f>IFERROR(IF(OR(#REF!="Outreach",#REF!=""),"",#REF!),"")</f>
        <v/>
      </c>
    </row>
    <row r="68" spans="4:27" s="4" customFormat="1" x14ac:dyDescent="0.25">
      <c r="D68" s="44">
        <f t="shared" si="4"/>
        <v>199</v>
      </c>
      <c r="F68" s="4" t="str">
        <f t="shared" si="6"/>
        <v xml:space="preserve"> , </v>
      </c>
      <c r="I68" s="6">
        <f t="shared" ca="1" si="7"/>
        <v>45134</v>
      </c>
      <c r="K68" s="35">
        <f t="shared" ca="1" si="5"/>
        <v>123</v>
      </c>
      <c r="P68" s="40" t="str">
        <f>IFERROR(IF(OR(#REF!="Outreach",#REF!=""),"",#REF!),"")</f>
        <v/>
      </c>
      <c r="X68" s="7"/>
      <c r="AA68" s="7"/>
    </row>
    <row r="69" spans="4:27" s="7" customFormat="1" x14ac:dyDescent="0.25">
      <c r="D69" s="44">
        <f t="shared" ref="D69:D100" si="8">COUNTIF($F$2:$F$200,F70)</f>
        <v>199</v>
      </c>
      <c r="F69" s="4" t="str">
        <f t="shared" si="6"/>
        <v xml:space="preserve"> , </v>
      </c>
      <c r="I69" s="46">
        <f t="shared" ca="1" si="7"/>
        <v>45134</v>
      </c>
      <c r="K69" s="35">
        <f t="shared" ca="1" si="5"/>
        <v>123</v>
      </c>
      <c r="P69" s="40" t="str">
        <f>IFERROR(IF(OR(#REF!="Outreach",#REF!=""),"",#REF!),"")</f>
        <v/>
      </c>
    </row>
    <row r="70" spans="4:27" s="4" customFormat="1" x14ac:dyDescent="0.25">
      <c r="D70" s="44">
        <f t="shared" si="8"/>
        <v>199</v>
      </c>
      <c r="F70" s="4" t="str">
        <f t="shared" si="6"/>
        <v xml:space="preserve"> , </v>
      </c>
      <c r="I70" s="6">
        <f t="shared" ca="1" si="7"/>
        <v>45134</v>
      </c>
      <c r="K70" s="35">
        <f t="shared" ca="1" si="5"/>
        <v>123</v>
      </c>
      <c r="P70" s="40" t="str">
        <f>IFERROR(IF(OR(#REF!="Outreach",#REF!=""),"",#REF!),"")</f>
        <v/>
      </c>
      <c r="X70" s="7"/>
      <c r="AA70" s="7"/>
    </row>
    <row r="71" spans="4:27" s="7" customFormat="1" x14ac:dyDescent="0.25">
      <c r="D71" s="44">
        <f t="shared" si="8"/>
        <v>199</v>
      </c>
      <c r="F71" s="4" t="str">
        <f t="shared" si="6"/>
        <v xml:space="preserve"> , </v>
      </c>
      <c r="I71" s="46">
        <f t="shared" ca="1" si="7"/>
        <v>45134</v>
      </c>
      <c r="K71" s="35">
        <f t="shared" ca="1" si="5"/>
        <v>123</v>
      </c>
      <c r="P71" s="40" t="str">
        <f>IFERROR(IF(OR(#REF!="Outreach",#REF!=""),"",#REF!),"")</f>
        <v/>
      </c>
    </row>
    <row r="72" spans="4:27" s="4" customFormat="1" x14ac:dyDescent="0.25">
      <c r="D72" s="44">
        <f t="shared" si="8"/>
        <v>199</v>
      </c>
      <c r="F72" s="4" t="str">
        <f t="shared" si="6"/>
        <v xml:space="preserve"> , </v>
      </c>
      <c r="I72" s="6">
        <f t="shared" ca="1" si="7"/>
        <v>45134</v>
      </c>
      <c r="K72" s="35">
        <f t="shared" ca="1" si="5"/>
        <v>123</v>
      </c>
      <c r="P72" s="40" t="str">
        <f>IFERROR(IF(OR(#REF!="Outreach",#REF!=""),"",#REF!),"")</f>
        <v/>
      </c>
      <c r="X72" s="7"/>
      <c r="AA72" s="7"/>
    </row>
    <row r="73" spans="4:27" s="7" customFormat="1" x14ac:dyDescent="0.25">
      <c r="D73" s="44">
        <f t="shared" si="8"/>
        <v>199</v>
      </c>
      <c r="F73" s="4" t="str">
        <f t="shared" si="6"/>
        <v xml:space="preserve"> , </v>
      </c>
      <c r="I73" s="46">
        <f t="shared" ca="1" si="7"/>
        <v>45134</v>
      </c>
      <c r="K73" s="35">
        <f t="shared" ca="1" si="5"/>
        <v>123</v>
      </c>
      <c r="P73" s="40" t="str">
        <f>IFERROR(IF(OR(#REF!="Outreach",#REF!=""),"",#REF!),"")</f>
        <v/>
      </c>
    </row>
    <row r="74" spans="4:27" s="4" customFormat="1" x14ac:dyDescent="0.25">
      <c r="D74" s="44">
        <f t="shared" si="8"/>
        <v>199</v>
      </c>
      <c r="F74" s="4" t="str">
        <f t="shared" si="6"/>
        <v xml:space="preserve"> , </v>
      </c>
      <c r="I74" s="6">
        <f t="shared" ca="1" si="7"/>
        <v>45134</v>
      </c>
      <c r="K74" s="35">
        <f t="shared" ca="1" si="5"/>
        <v>123</v>
      </c>
      <c r="P74" s="40" t="str">
        <f>IFERROR(IF(OR(#REF!="Outreach",#REF!=""),"",#REF!),"")</f>
        <v/>
      </c>
      <c r="X74" s="7"/>
      <c r="AA74" s="7"/>
    </row>
    <row r="75" spans="4:27" s="7" customFormat="1" x14ac:dyDescent="0.25">
      <c r="D75" s="44">
        <f t="shared" si="8"/>
        <v>199</v>
      </c>
      <c r="F75" s="4" t="str">
        <f t="shared" si="6"/>
        <v xml:space="preserve"> , </v>
      </c>
      <c r="I75" s="46">
        <f t="shared" ca="1" si="7"/>
        <v>45134</v>
      </c>
      <c r="K75" s="35">
        <f t="shared" ca="1" si="5"/>
        <v>123</v>
      </c>
      <c r="P75" s="40" t="str">
        <f>IFERROR(IF(OR(#REF!="Outreach",#REF!=""),"",#REF!),"")</f>
        <v/>
      </c>
    </row>
    <row r="76" spans="4:27" s="4" customFormat="1" x14ac:dyDescent="0.25">
      <c r="D76" s="44">
        <f t="shared" si="8"/>
        <v>199</v>
      </c>
      <c r="F76" s="4" t="str">
        <f t="shared" si="6"/>
        <v xml:space="preserve"> , </v>
      </c>
      <c r="I76" s="6">
        <f t="shared" ca="1" si="7"/>
        <v>45134</v>
      </c>
      <c r="K76" s="35">
        <f t="shared" ca="1" si="5"/>
        <v>123</v>
      </c>
      <c r="P76" s="40" t="str">
        <f>IFERROR(IF(OR(#REF!="Outreach",#REF!=""),"",#REF!),"")</f>
        <v/>
      </c>
      <c r="X76" s="7"/>
      <c r="AA76" s="7"/>
    </row>
    <row r="77" spans="4:27" s="7" customFormat="1" x14ac:dyDescent="0.25">
      <c r="D77" s="44">
        <f t="shared" si="8"/>
        <v>199</v>
      </c>
      <c r="F77" s="4" t="str">
        <f t="shared" si="6"/>
        <v xml:space="preserve"> , </v>
      </c>
      <c r="I77" s="46">
        <f t="shared" ca="1" si="7"/>
        <v>45134</v>
      </c>
      <c r="K77" s="35">
        <f t="shared" ca="1" si="5"/>
        <v>123</v>
      </c>
      <c r="P77" s="40" t="str">
        <f>IFERROR(IF(OR(#REF!="Outreach",#REF!=""),"",#REF!),"")</f>
        <v/>
      </c>
    </row>
    <row r="78" spans="4:27" s="4" customFormat="1" x14ac:dyDescent="0.25">
      <c r="D78" s="44">
        <f t="shared" si="8"/>
        <v>199</v>
      </c>
      <c r="F78" s="4" t="str">
        <f t="shared" si="6"/>
        <v xml:space="preserve"> , </v>
      </c>
      <c r="I78" s="6">
        <f t="shared" ca="1" si="7"/>
        <v>45134</v>
      </c>
      <c r="K78" s="35">
        <f t="shared" ca="1" si="5"/>
        <v>123</v>
      </c>
      <c r="P78" s="40" t="str">
        <f>IFERROR(IF(OR(#REF!="Outreach",#REF!=""),"",#REF!),"")</f>
        <v/>
      </c>
      <c r="X78" s="7"/>
      <c r="AA78" s="7"/>
    </row>
    <row r="79" spans="4:27" s="7" customFormat="1" x14ac:dyDescent="0.25">
      <c r="D79" s="44">
        <f t="shared" si="8"/>
        <v>199</v>
      </c>
      <c r="F79" s="4" t="str">
        <f t="shared" si="6"/>
        <v xml:space="preserve"> , </v>
      </c>
      <c r="I79" s="46">
        <f t="shared" ca="1" si="7"/>
        <v>45134</v>
      </c>
      <c r="K79" s="35">
        <f t="shared" ca="1" si="5"/>
        <v>123</v>
      </c>
      <c r="P79" s="40" t="str">
        <f>IFERROR(IF(OR(#REF!="Outreach",#REF!=""),"",#REF!),"")</f>
        <v/>
      </c>
    </row>
    <row r="80" spans="4:27" s="4" customFormat="1" x14ac:dyDescent="0.25">
      <c r="D80" s="44">
        <f t="shared" si="8"/>
        <v>199</v>
      </c>
      <c r="F80" s="4" t="str">
        <f t="shared" si="6"/>
        <v xml:space="preserve"> , </v>
      </c>
      <c r="I80" s="6">
        <f t="shared" ca="1" si="7"/>
        <v>45134</v>
      </c>
      <c r="K80" s="35">
        <f t="shared" ca="1" si="5"/>
        <v>123</v>
      </c>
      <c r="P80" s="40" t="str">
        <f>IFERROR(IF(OR(#REF!="Outreach",#REF!=""),"",#REF!),"")</f>
        <v/>
      </c>
      <c r="X80" s="7"/>
      <c r="AA80" s="7"/>
    </row>
    <row r="81" spans="4:27" s="7" customFormat="1" x14ac:dyDescent="0.25">
      <c r="D81" s="44">
        <f t="shared" si="8"/>
        <v>199</v>
      </c>
      <c r="F81" s="4" t="str">
        <f t="shared" si="6"/>
        <v xml:space="preserve"> , </v>
      </c>
      <c r="I81" s="46">
        <f t="shared" ca="1" si="7"/>
        <v>45134</v>
      </c>
      <c r="K81" s="35">
        <f t="shared" ca="1" si="5"/>
        <v>123</v>
      </c>
      <c r="P81" s="40" t="str">
        <f>IFERROR(IF(OR(#REF!="Outreach",#REF!=""),"",#REF!),"")</f>
        <v/>
      </c>
    </row>
    <row r="82" spans="4:27" s="4" customFormat="1" x14ac:dyDescent="0.25">
      <c r="D82" s="44">
        <f t="shared" si="8"/>
        <v>199</v>
      </c>
      <c r="F82" s="4" t="str">
        <f t="shared" si="6"/>
        <v xml:space="preserve"> , </v>
      </c>
      <c r="I82" s="6">
        <f t="shared" ca="1" si="7"/>
        <v>45134</v>
      </c>
      <c r="K82" s="35">
        <f t="shared" ca="1" si="5"/>
        <v>123</v>
      </c>
      <c r="P82" s="40" t="str">
        <f>IFERROR(IF(OR(#REF!="Outreach",#REF!=""),"",#REF!),"")</f>
        <v/>
      </c>
      <c r="X82" s="7"/>
      <c r="AA82" s="7"/>
    </row>
    <row r="83" spans="4:27" s="7" customFormat="1" x14ac:dyDescent="0.25">
      <c r="D83" s="44">
        <f t="shared" si="8"/>
        <v>199</v>
      </c>
      <c r="F83" s="4" t="str">
        <f t="shared" si="6"/>
        <v xml:space="preserve"> , </v>
      </c>
      <c r="I83" s="46">
        <f t="shared" ca="1" si="7"/>
        <v>45134</v>
      </c>
      <c r="K83" s="35">
        <f t="shared" ca="1" si="5"/>
        <v>123</v>
      </c>
      <c r="P83" s="40" t="str">
        <f>IFERROR(IF(OR(#REF!="Outreach",#REF!=""),"",#REF!),"")</f>
        <v/>
      </c>
    </row>
    <row r="84" spans="4:27" s="4" customFormat="1" x14ac:dyDescent="0.25">
      <c r="D84" s="44">
        <f t="shared" si="8"/>
        <v>199</v>
      </c>
      <c r="F84" s="4" t="str">
        <f t="shared" si="6"/>
        <v xml:space="preserve"> , </v>
      </c>
      <c r="I84" s="6">
        <f t="shared" ca="1" si="7"/>
        <v>45134</v>
      </c>
      <c r="K84" s="35">
        <f t="shared" ca="1" si="5"/>
        <v>123</v>
      </c>
      <c r="P84" s="40" t="str">
        <f>IFERROR(IF(OR(#REF!="Outreach",#REF!=""),"",#REF!),"")</f>
        <v/>
      </c>
      <c r="X84" s="7"/>
      <c r="AA84" s="7"/>
    </row>
    <row r="85" spans="4:27" s="7" customFormat="1" x14ac:dyDescent="0.25">
      <c r="D85" s="44">
        <f t="shared" si="8"/>
        <v>199</v>
      </c>
      <c r="F85" s="4" t="str">
        <f t="shared" si="6"/>
        <v xml:space="preserve"> , </v>
      </c>
      <c r="I85" s="46">
        <f t="shared" ca="1" si="7"/>
        <v>45134</v>
      </c>
      <c r="K85" s="35">
        <f t="shared" ca="1" si="5"/>
        <v>123</v>
      </c>
      <c r="P85" s="40" t="str">
        <f>IFERROR(IF(OR(#REF!="Outreach",#REF!=""),"",#REF!),"")</f>
        <v/>
      </c>
    </row>
    <row r="86" spans="4:27" s="4" customFormat="1" x14ac:dyDescent="0.25">
      <c r="D86" s="44">
        <f t="shared" si="8"/>
        <v>199</v>
      </c>
      <c r="F86" s="4" t="str">
        <f t="shared" si="6"/>
        <v xml:space="preserve"> , </v>
      </c>
      <c r="I86" s="6">
        <f t="shared" ca="1" si="7"/>
        <v>45134</v>
      </c>
      <c r="K86" s="35">
        <f t="shared" ca="1" si="5"/>
        <v>123</v>
      </c>
      <c r="P86" s="40" t="str">
        <f>IFERROR(IF(OR(#REF!="Outreach",#REF!=""),"",#REF!),"")</f>
        <v/>
      </c>
      <c r="X86" s="7"/>
      <c r="AA86" s="7"/>
    </row>
    <row r="87" spans="4:27" s="7" customFormat="1" x14ac:dyDescent="0.25">
      <c r="D87" s="44">
        <f t="shared" si="8"/>
        <v>199</v>
      </c>
      <c r="F87" s="4" t="str">
        <f t="shared" si="6"/>
        <v xml:space="preserve"> , </v>
      </c>
      <c r="I87" s="46">
        <f t="shared" ca="1" si="7"/>
        <v>45134</v>
      </c>
      <c r="K87" s="35">
        <f t="shared" ca="1" si="5"/>
        <v>123</v>
      </c>
      <c r="P87" s="40" t="str">
        <f>IFERROR(IF(OR(#REF!="Outreach",#REF!=""),"",#REF!),"")</f>
        <v/>
      </c>
    </row>
    <row r="88" spans="4:27" s="4" customFormat="1" x14ac:dyDescent="0.25">
      <c r="D88" s="44">
        <f t="shared" si="8"/>
        <v>199</v>
      </c>
      <c r="F88" s="4" t="str">
        <f t="shared" si="6"/>
        <v xml:space="preserve"> , </v>
      </c>
      <c r="I88" s="6">
        <f t="shared" ca="1" si="7"/>
        <v>45134</v>
      </c>
      <c r="K88" s="35">
        <f t="shared" ca="1" si="5"/>
        <v>123</v>
      </c>
      <c r="P88" s="40" t="str">
        <f>IFERROR(IF(OR(#REF!="Outreach",#REF!=""),"",#REF!),"")</f>
        <v/>
      </c>
      <c r="X88" s="7"/>
      <c r="AA88" s="7"/>
    </row>
    <row r="89" spans="4:27" s="7" customFormat="1" x14ac:dyDescent="0.25">
      <c r="D89" s="44">
        <f t="shared" si="8"/>
        <v>199</v>
      </c>
      <c r="F89" s="4" t="str">
        <f t="shared" si="6"/>
        <v xml:space="preserve"> , </v>
      </c>
      <c r="I89" s="46">
        <f t="shared" ca="1" si="7"/>
        <v>45134</v>
      </c>
      <c r="K89" s="35">
        <f t="shared" ca="1" si="5"/>
        <v>123</v>
      </c>
      <c r="P89" s="40" t="str">
        <f>IFERROR(IF(OR(#REF!="Outreach",#REF!=""),"",#REF!),"")</f>
        <v/>
      </c>
    </row>
    <row r="90" spans="4:27" s="4" customFormat="1" x14ac:dyDescent="0.25">
      <c r="D90" s="44">
        <f t="shared" si="8"/>
        <v>199</v>
      </c>
      <c r="F90" s="4" t="str">
        <f t="shared" si="6"/>
        <v xml:space="preserve"> , </v>
      </c>
      <c r="I90" s="6">
        <f t="shared" ca="1" si="7"/>
        <v>45134</v>
      </c>
      <c r="K90" s="35">
        <f t="shared" ca="1" si="5"/>
        <v>123</v>
      </c>
      <c r="P90" s="40" t="str">
        <f>IFERROR(IF(OR(#REF!="Outreach",#REF!=""),"",#REF!),"")</f>
        <v/>
      </c>
      <c r="X90" s="7"/>
      <c r="AA90" s="7"/>
    </row>
    <row r="91" spans="4:27" s="7" customFormat="1" x14ac:dyDescent="0.25">
      <c r="D91" s="44">
        <f t="shared" si="8"/>
        <v>199</v>
      </c>
      <c r="F91" s="4" t="str">
        <f t="shared" si="6"/>
        <v xml:space="preserve"> , </v>
      </c>
      <c r="I91" s="46">
        <f t="shared" ca="1" si="7"/>
        <v>45134</v>
      </c>
      <c r="K91" s="35">
        <f t="shared" ca="1" si="5"/>
        <v>123</v>
      </c>
      <c r="P91" s="40" t="str">
        <f>IFERROR(IF(OR(#REF!="Outreach",#REF!=""),"",#REF!),"")</f>
        <v/>
      </c>
    </row>
    <row r="92" spans="4:27" s="4" customFormat="1" x14ac:dyDescent="0.25">
      <c r="D92" s="44">
        <f t="shared" si="8"/>
        <v>199</v>
      </c>
      <c r="F92" s="4" t="str">
        <f t="shared" si="6"/>
        <v xml:space="preserve"> , </v>
      </c>
      <c r="I92" s="6">
        <f ca="1">TODAY()</f>
        <v>45134</v>
      </c>
      <c r="K92" s="35">
        <f t="shared" ca="1" si="5"/>
        <v>123</v>
      </c>
      <c r="P92" s="40" t="str">
        <f>IFERROR(IF(OR(#REF!="Outreach",#REF!=""),"",#REF!),"")</f>
        <v/>
      </c>
      <c r="X92" s="7"/>
      <c r="AA92" s="7"/>
    </row>
    <row r="93" spans="4:27" s="7" customFormat="1" x14ac:dyDescent="0.25">
      <c r="D93" s="44">
        <f t="shared" si="8"/>
        <v>199</v>
      </c>
      <c r="F93" s="4" t="str">
        <f t="shared" si="6"/>
        <v xml:space="preserve"> , </v>
      </c>
      <c r="I93" s="46">
        <f t="shared" ref="I93:I126" ca="1" si="9">TODAY()</f>
        <v>45134</v>
      </c>
      <c r="K93" s="35">
        <f t="shared" ca="1" si="5"/>
        <v>123</v>
      </c>
      <c r="P93" s="40" t="str">
        <f>IFERROR(IF(OR(#REF!="Outreach",#REF!=""),"",#REF!),"")</f>
        <v/>
      </c>
    </row>
    <row r="94" spans="4:27" s="4" customFormat="1" x14ac:dyDescent="0.25">
      <c r="D94" s="44">
        <f t="shared" si="8"/>
        <v>199</v>
      </c>
      <c r="F94" s="4" t="str">
        <f t="shared" si="6"/>
        <v xml:space="preserve"> , </v>
      </c>
      <c r="I94" s="6">
        <f t="shared" ca="1" si="9"/>
        <v>45134</v>
      </c>
      <c r="K94" s="35">
        <f t="shared" ca="1" si="5"/>
        <v>123</v>
      </c>
      <c r="P94" s="40" t="str">
        <f>IFERROR(IF(OR(#REF!="Outreach",#REF!=""),"",#REF!),"")</f>
        <v/>
      </c>
      <c r="X94" s="7"/>
      <c r="AA94" s="7"/>
    </row>
    <row r="95" spans="4:27" s="7" customFormat="1" x14ac:dyDescent="0.25">
      <c r="D95" s="44">
        <f t="shared" si="8"/>
        <v>199</v>
      </c>
      <c r="F95" s="4" t="str">
        <f t="shared" si="6"/>
        <v xml:space="preserve"> , </v>
      </c>
      <c r="I95" s="46">
        <f t="shared" ca="1" si="9"/>
        <v>45134</v>
      </c>
      <c r="K95" s="35">
        <f t="shared" ca="1" si="5"/>
        <v>123</v>
      </c>
      <c r="P95" s="40" t="str">
        <f>IFERROR(IF(OR(#REF!="Outreach",#REF!=""),"",#REF!),"")</f>
        <v/>
      </c>
    </row>
    <row r="96" spans="4:27" s="4" customFormat="1" x14ac:dyDescent="0.25">
      <c r="D96" s="44">
        <f t="shared" si="8"/>
        <v>199</v>
      </c>
      <c r="F96" s="4" t="str">
        <f t="shared" si="6"/>
        <v xml:space="preserve"> , </v>
      </c>
      <c r="I96" s="6">
        <f t="shared" ca="1" si="9"/>
        <v>45134</v>
      </c>
      <c r="K96" s="35">
        <f t="shared" ca="1" si="5"/>
        <v>123</v>
      </c>
      <c r="P96" s="40" t="str">
        <f>IFERROR(IF(OR(#REF!="Outreach",#REF!=""),"",#REF!),"")</f>
        <v/>
      </c>
      <c r="X96" s="7"/>
      <c r="AA96" s="7"/>
    </row>
    <row r="97" spans="4:27" s="7" customFormat="1" x14ac:dyDescent="0.25">
      <c r="D97" s="44">
        <f t="shared" si="8"/>
        <v>199</v>
      </c>
      <c r="F97" s="4" t="str">
        <f t="shared" si="6"/>
        <v xml:space="preserve"> , </v>
      </c>
      <c r="I97" s="46">
        <f t="shared" ca="1" si="9"/>
        <v>45134</v>
      </c>
      <c r="K97" s="35">
        <f t="shared" ca="1" si="5"/>
        <v>123</v>
      </c>
      <c r="P97" s="40" t="str">
        <f>IFERROR(IF(OR(#REF!="Outreach",#REF!=""),"",#REF!),"")</f>
        <v/>
      </c>
    </row>
    <row r="98" spans="4:27" s="4" customFormat="1" x14ac:dyDescent="0.25">
      <c r="D98" s="44">
        <f t="shared" si="8"/>
        <v>199</v>
      </c>
      <c r="F98" s="4" t="str">
        <f t="shared" si="6"/>
        <v xml:space="preserve"> , </v>
      </c>
      <c r="I98" s="6">
        <f t="shared" ca="1" si="9"/>
        <v>45134</v>
      </c>
      <c r="K98" s="35">
        <f t="shared" ca="1" si="5"/>
        <v>123</v>
      </c>
      <c r="P98" s="40" t="str">
        <f>IFERROR(IF(OR(#REF!="Outreach",#REF!=""),"",#REF!),"")</f>
        <v/>
      </c>
      <c r="X98" s="7"/>
      <c r="AA98" s="7"/>
    </row>
    <row r="99" spans="4:27" s="7" customFormat="1" x14ac:dyDescent="0.25">
      <c r="D99" s="44">
        <f t="shared" si="8"/>
        <v>199</v>
      </c>
      <c r="F99" s="4" t="str">
        <f t="shared" si="6"/>
        <v xml:space="preserve"> , </v>
      </c>
      <c r="I99" s="46">
        <f t="shared" ca="1" si="9"/>
        <v>45134</v>
      </c>
      <c r="K99" s="35">
        <f t="shared" ca="1" si="5"/>
        <v>123</v>
      </c>
      <c r="P99" s="40" t="str">
        <f>IFERROR(IF(OR(#REF!="Outreach",#REF!=""),"",#REF!),"")</f>
        <v/>
      </c>
    </row>
    <row r="100" spans="4:27" s="4" customFormat="1" x14ac:dyDescent="0.25">
      <c r="D100" s="44">
        <f t="shared" si="8"/>
        <v>199</v>
      </c>
      <c r="F100" s="4" t="str">
        <f t="shared" si="6"/>
        <v xml:space="preserve"> , </v>
      </c>
      <c r="I100" s="6">
        <f t="shared" ca="1" si="9"/>
        <v>45134</v>
      </c>
      <c r="K100" s="35">
        <f t="shared" ca="1" si="5"/>
        <v>123</v>
      </c>
      <c r="P100" s="40" t="str">
        <f>IFERROR(IF(OR(#REF!="Outreach",#REF!=""),"",#REF!),"")</f>
        <v/>
      </c>
      <c r="X100" s="7"/>
      <c r="AA100" s="7"/>
    </row>
    <row r="101" spans="4:27" s="7" customFormat="1" x14ac:dyDescent="0.25">
      <c r="D101" s="44">
        <f t="shared" ref="D101:D132" si="10">COUNTIF($F$2:$F$200,F102)</f>
        <v>199</v>
      </c>
      <c r="F101" s="4" t="str">
        <f t="shared" si="6"/>
        <v xml:space="preserve"> , </v>
      </c>
      <c r="I101" s="46">
        <f t="shared" ca="1" si="9"/>
        <v>45134</v>
      </c>
      <c r="K101" s="35">
        <f t="shared" ca="1" si="5"/>
        <v>123</v>
      </c>
      <c r="P101" s="40" t="str">
        <f>IFERROR(IF(OR(#REF!="Outreach",#REF!=""),"",#REF!),"")</f>
        <v/>
      </c>
    </row>
    <row r="102" spans="4:27" s="4" customFormat="1" x14ac:dyDescent="0.25">
      <c r="D102" s="44">
        <f t="shared" si="10"/>
        <v>199</v>
      </c>
      <c r="F102" s="4" t="str">
        <f t="shared" si="6"/>
        <v xml:space="preserve"> , </v>
      </c>
      <c r="I102" s="6">
        <f t="shared" ca="1" si="9"/>
        <v>45134</v>
      </c>
      <c r="K102" s="35">
        <f t="shared" ca="1" si="5"/>
        <v>123</v>
      </c>
      <c r="P102" s="40" t="str">
        <f>IFERROR(IF(OR(#REF!="Outreach",#REF!=""),"",#REF!),"")</f>
        <v/>
      </c>
      <c r="X102" s="7"/>
      <c r="AA102" s="7"/>
    </row>
    <row r="103" spans="4:27" s="7" customFormat="1" x14ac:dyDescent="0.25">
      <c r="D103" s="44">
        <f t="shared" si="10"/>
        <v>199</v>
      </c>
      <c r="F103" s="4" t="str">
        <f t="shared" si="6"/>
        <v xml:space="preserve"> , </v>
      </c>
      <c r="I103" s="46">
        <f t="shared" ca="1" si="9"/>
        <v>45134</v>
      </c>
      <c r="K103" s="35">
        <f t="shared" ca="1" si="5"/>
        <v>123</v>
      </c>
      <c r="P103" s="40" t="str">
        <f>IFERROR(IF(OR(#REF!="Outreach",#REF!=""),"",#REF!),"")</f>
        <v/>
      </c>
    </row>
    <row r="104" spans="4:27" s="4" customFormat="1" x14ac:dyDescent="0.25">
      <c r="D104" s="44">
        <f t="shared" si="10"/>
        <v>199</v>
      </c>
      <c r="F104" s="4" t="str">
        <f t="shared" si="6"/>
        <v xml:space="preserve"> , </v>
      </c>
      <c r="I104" s="6">
        <f t="shared" ca="1" si="9"/>
        <v>45134</v>
      </c>
      <c r="K104" s="35">
        <f t="shared" ca="1" si="5"/>
        <v>123</v>
      </c>
      <c r="P104" s="40" t="str">
        <f>IFERROR(IF(OR(#REF!="Outreach",#REF!=""),"",#REF!),"")</f>
        <v/>
      </c>
      <c r="X104" s="7"/>
      <c r="AA104" s="7"/>
    </row>
    <row r="105" spans="4:27" s="7" customFormat="1" x14ac:dyDescent="0.25">
      <c r="D105" s="44">
        <f t="shared" si="10"/>
        <v>199</v>
      </c>
      <c r="F105" s="4" t="str">
        <f t="shared" si="6"/>
        <v xml:space="preserve"> , </v>
      </c>
      <c r="I105" s="46">
        <f t="shared" ca="1" si="9"/>
        <v>45134</v>
      </c>
      <c r="K105" s="35">
        <f t="shared" ca="1" si="5"/>
        <v>123</v>
      </c>
      <c r="P105" s="40" t="str">
        <f>IFERROR(IF(OR(#REF!="Outreach",#REF!=""),"",#REF!),"")</f>
        <v/>
      </c>
    </row>
    <row r="106" spans="4:27" s="4" customFormat="1" x14ac:dyDescent="0.25">
      <c r="D106" s="44">
        <f t="shared" si="10"/>
        <v>199</v>
      </c>
      <c r="F106" s="4" t="str">
        <f t="shared" si="6"/>
        <v xml:space="preserve"> , </v>
      </c>
      <c r="I106" s="6">
        <f t="shared" ca="1" si="9"/>
        <v>45134</v>
      </c>
      <c r="K106" s="35">
        <f t="shared" ca="1" si="5"/>
        <v>123</v>
      </c>
      <c r="P106" s="40" t="str">
        <f>IFERROR(IF(OR(#REF!="Outreach",#REF!=""),"",#REF!),"")</f>
        <v/>
      </c>
      <c r="X106" s="7"/>
      <c r="AA106" s="7"/>
    </row>
    <row r="107" spans="4:27" s="7" customFormat="1" x14ac:dyDescent="0.25">
      <c r="D107" s="44">
        <f t="shared" si="10"/>
        <v>199</v>
      </c>
      <c r="F107" s="4" t="str">
        <f t="shared" si="6"/>
        <v xml:space="preserve"> , </v>
      </c>
      <c r="I107" s="46">
        <f t="shared" ca="1" si="9"/>
        <v>45134</v>
      </c>
      <c r="K107" s="35">
        <f t="shared" ca="1" si="5"/>
        <v>123</v>
      </c>
      <c r="P107" s="40" t="str">
        <f>IFERROR(IF(OR(#REF!="Outreach",#REF!=""),"",#REF!),"")</f>
        <v/>
      </c>
    </row>
    <row r="108" spans="4:27" s="4" customFormat="1" x14ac:dyDescent="0.25">
      <c r="D108" s="44">
        <f t="shared" si="10"/>
        <v>199</v>
      </c>
      <c r="F108" s="4" t="str">
        <f t="shared" si="6"/>
        <v xml:space="preserve"> , </v>
      </c>
      <c r="I108" s="6">
        <f t="shared" ca="1" si="9"/>
        <v>45134</v>
      </c>
      <c r="K108" s="35">
        <f t="shared" ca="1" si="5"/>
        <v>123</v>
      </c>
      <c r="P108" s="40" t="str">
        <f>IFERROR(IF(OR(#REF!="Outreach",#REF!=""),"",#REF!),"")</f>
        <v/>
      </c>
      <c r="X108" s="7"/>
      <c r="AA108" s="7"/>
    </row>
    <row r="109" spans="4:27" s="7" customFormat="1" x14ac:dyDescent="0.25">
      <c r="D109" s="44">
        <f t="shared" si="10"/>
        <v>199</v>
      </c>
      <c r="F109" s="4" t="str">
        <f t="shared" si="6"/>
        <v xml:space="preserve"> , </v>
      </c>
      <c r="I109" s="46">
        <f t="shared" ca="1" si="9"/>
        <v>45134</v>
      </c>
      <c r="K109" s="35">
        <f t="shared" ca="1" si="5"/>
        <v>123</v>
      </c>
      <c r="P109" s="40" t="str">
        <f>IFERROR(IF(OR(#REF!="Outreach",#REF!=""),"",#REF!),"")</f>
        <v/>
      </c>
    </row>
    <row r="110" spans="4:27" s="4" customFormat="1" x14ac:dyDescent="0.25">
      <c r="D110" s="44">
        <f t="shared" si="10"/>
        <v>199</v>
      </c>
      <c r="F110" s="4" t="str">
        <f t="shared" si="6"/>
        <v xml:space="preserve"> , </v>
      </c>
      <c r="I110" s="6">
        <f t="shared" ca="1" si="9"/>
        <v>45134</v>
      </c>
      <c r="K110" s="35">
        <f t="shared" ca="1" si="5"/>
        <v>123</v>
      </c>
      <c r="P110" s="40" t="str">
        <f>IFERROR(IF(OR(#REF!="Outreach",#REF!=""),"",#REF!),"")</f>
        <v/>
      </c>
      <c r="X110" s="7"/>
      <c r="AA110" s="7"/>
    </row>
    <row r="111" spans="4:27" s="7" customFormat="1" x14ac:dyDescent="0.25">
      <c r="D111" s="44">
        <f t="shared" si="10"/>
        <v>199</v>
      </c>
      <c r="F111" s="4" t="str">
        <f t="shared" si="6"/>
        <v xml:space="preserve"> , </v>
      </c>
      <c r="I111" s="46">
        <f t="shared" ca="1" si="9"/>
        <v>45134</v>
      </c>
      <c r="K111" s="35">
        <f t="shared" ca="1" si="5"/>
        <v>123</v>
      </c>
      <c r="P111" s="40" t="str">
        <f>IFERROR(IF(OR(#REF!="Outreach",#REF!=""),"",#REF!),"")</f>
        <v/>
      </c>
    </row>
    <row r="112" spans="4:27" s="4" customFormat="1" x14ac:dyDescent="0.25">
      <c r="D112" s="44">
        <f t="shared" si="10"/>
        <v>199</v>
      </c>
      <c r="F112" s="4" t="str">
        <f t="shared" si="6"/>
        <v xml:space="preserve"> , </v>
      </c>
      <c r="I112" s="6">
        <f t="shared" ca="1" si="9"/>
        <v>45134</v>
      </c>
      <c r="K112" s="35">
        <f t="shared" ca="1" si="5"/>
        <v>123</v>
      </c>
      <c r="P112" s="40" t="str">
        <f>IFERROR(IF(OR(#REF!="Outreach",#REF!=""),"",#REF!),"")</f>
        <v/>
      </c>
      <c r="X112" s="7"/>
      <c r="AA112" s="7"/>
    </row>
    <row r="113" spans="4:27" s="7" customFormat="1" x14ac:dyDescent="0.25">
      <c r="D113" s="44">
        <f t="shared" si="10"/>
        <v>199</v>
      </c>
      <c r="F113" s="4" t="str">
        <f t="shared" si="6"/>
        <v xml:space="preserve"> , </v>
      </c>
      <c r="I113" s="46">
        <f t="shared" ca="1" si="9"/>
        <v>45134</v>
      </c>
      <c r="K113" s="35">
        <f t="shared" ca="1" si="5"/>
        <v>123</v>
      </c>
      <c r="P113" s="40" t="str">
        <f>IFERROR(IF(OR(#REF!="Outreach",#REF!=""),"",#REF!),"")</f>
        <v/>
      </c>
    </row>
    <row r="114" spans="4:27" s="4" customFormat="1" x14ac:dyDescent="0.25">
      <c r="D114" s="44">
        <f t="shared" si="10"/>
        <v>199</v>
      </c>
      <c r="F114" s="4" t="str">
        <f t="shared" si="6"/>
        <v xml:space="preserve"> , </v>
      </c>
      <c r="I114" s="6">
        <f t="shared" ca="1" si="9"/>
        <v>45134</v>
      </c>
      <c r="K114" s="35">
        <f t="shared" ca="1" si="5"/>
        <v>123</v>
      </c>
      <c r="P114" s="40" t="str">
        <f>IFERROR(IF(OR(#REF!="Outreach",#REF!=""),"",#REF!),"")</f>
        <v/>
      </c>
      <c r="X114" s="7"/>
      <c r="AA114" s="7"/>
    </row>
    <row r="115" spans="4:27" s="7" customFormat="1" x14ac:dyDescent="0.25">
      <c r="D115" s="44">
        <f t="shared" si="10"/>
        <v>199</v>
      </c>
      <c r="F115" s="4" t="str">
        <f t="shared" si="6"/>
        <v xml:space="preserve"> , </v>
      </c>
      <c r="I115" s="46">
        <f t="shared" ca="1" si="9"/>
        <v>45134</v>
      </c>
      <c r="K115" s="35">
        <f t="shared" ca="1" si="5"/>
        <v>123</v>
      </c>
      <c r="P115" s="40" t="str">
        <f>IFERROR(IF(OR(#REF!="Outreach",#REF!=""),"",#REF!),"")</f>
        <v/>
      </c>
    </row>
    <row r="116" spans="4:27" s="4" customFormat="1" x14ac:dyDescent="0.25">
      <c r="D116" s="44">
        <f t="shared" si="10"/>
        <v>199</v>
      </c>
      <c r="F116" s="4" t="str">
        <f t="shared" si="6"/>
        <v xml:space="preserve"> , </v>
      </c>
      <c r="I116" s="6">
        <f t="shared" ca="1" si="9"/>
        <v>45134</v>
      </c>
      <c r="K116" s="35">
        <f t="shared" ca="1" si="5"/>
        <v>123</v>
      </c>
      <c r="P116" s="40" t="str">
        <f>IFERROR(IF(OR(#REF!="Outreach",#REF!=""),"",#REF!),"")</f>
        <v/>
      </c>
      <c r="X116" s="7"/>
      <c r="AA116" s="7"/>
    </row>
    <row r="117" spans="4:27" s="7" customFormat="1" x14ac:dyDescent="0.25">
      <c r="D117" s="44">
        <f t="shared" si="10"/>
        <v>199</v>
      </c>
      <c r="F117" s="4" t="str">
        <f t="shared" si="6"/>
        <v xml:space="preserve"> , </v>
      </c>
      <c r="I117" s="46">
        <f t="shared" ca="1" si="9"/>
        <v>45134</v>
      </c>
      <c r="K117" s="35">
        <f t="shared" ca="1" si="5"/>
        <v>123</v>
      </c>
      <c r="P117" s="40" t="str">
        <f>IFERROR(IF(OR(#REF!="Outreach",#REF!=""),"",#REF!),"")</f>
        <v/>
      </c>
    </row>
    <row r="118" spans="4:27" s="4" customFormat="1" x14ac:dyDescent="0.25">
      <c r="D118" s="44">
        <f t="shared" si="10"/>
        <v>199</v>
      </c>
      <c r="F118" s="4" t="str">
        <f t="shared" si="6"/>
        <v xml:space="preserve"> , </v>
      </c>
      <c r="I118" s="6">
        <f t="shared" ca="1" si="9"/>
        <v>45134</v>
      </c>
      <c r="K118" s="35">
        <f t="shared" ca="1" si="5"/>
        <v>123</v>
      </c>
      <c r="P118" s="40" t="str">
        <f>IFERROR(IF(OR(#REF!="Outreach",#REF!=""),"",#REF!),"")</f>
        <v/>
      </c>
      <c r="X118" s="7"/>
      <c r="AA118" s="7"/>
    </row>
    <row r="119" spans="4:27" s="7" customFormat="1" x14ac:dyDescent="0.25">
      <c r="D119" s="44">
        <f t="shared" si="10"/>
        <v>199</v>
      </c>
      <c r="F119" s="4" t="str">
        <f t="shared" si="6"/>
        <v xml:space="preserve"> , </v>
      </c>
      <c r="I119" s="46">
        <f t="shared" ca="1" si="9"/>
        <v>45134</v>
      </c>
      <c r="K119" s="35">
        <f t="shared" ca="1" si="5"/>
        <v>123</v>
      </c>
      <c r="P119" s="40" t="str">
        <f>IFERROR(IF(OR(#REF!="Outreach",#REF!=""),"",#REF!),"")</f>
        <v/>
      </c>
    </row>
    <row r="120" spans="4:27" s="4" customFormat="1" x14ac:dyDescent="0.25">
      <c r="D120" s="44">
        <f t="shared" si="10"/>
        <v>199</v>
      </c>
      <c r="F120" s="4" t="str">
        <f t="shared" si="6"/>
        <v xml:space="preserve"> , </v>
      </c>
      <c r="I120" s="6">
        <f t="shared" ca="1" si="9"/>
        <v>45134</v>
      </c>
      <c r="K120" s="35">
        <f t="shared" ca="1" si="5"/>
        <v>123</v>
      </c>
      <c r="P120" s="40" t="str">
        <f>IFERROR(IF(OR(#REF!="Outreach",#REF!=""),"",#REF!),"")</f>
        <v/>
      </c>
      <c r="X120" s="7"/>
      <c r="AA120" s="7"/>
    </row>
    <row r="121" spans="4:27" s="7" customFormat="1" x14ac:dyDescent="0.25">
      <c r="D121" s="44">
        <f t="shared" si="10"/>
        <v>199</v>
      </c>
      <c r="F121" s="4" t="str">
        <f t="shared" si="6"/>
        <v xml:space="preserve"> , </v>
      </c>
      <c r="I121" s="46">
        <f ca="1">TODAY()</f>
        <v>45134</v>
      </c>
      <c r="K121" s="35">
        <f t="shared" ca="1" si="5"/>
        <v>123</v>
      </c>
      <c r="P121" s="40" t="str">
        <f>IFERROR(IF(OR(#REF!="Outreach",#REF!=""),"",#REF!),"")</f>
        <v/>
      </c>
    </row>
    <row r="122" spans="4:27" s="4" customFormat="1" x14ac:dyDescent="0.25">
      <c r="D122" s="44">
        <f t="shared" si="10"/>
        <v>199</v>
      </c>
      <c r="F122" s="4" t="str">
        <f t="shared" si="6"/>
        <v xml:space="preserve"> , </v>
      </c>
      <c r="I122" s="6">
        <f t="shared" ca="1" si="9"/>
        <v>45134</v>
      </c>
      <c r="K122" s="35">
        <f t="shared" ca="1" si="5"/>
        <v>123</v>
      </c>
      <c r="P122" s="40" t="str">
        <f>IFERROR(IF(OR(#REF!="Outreach",#REF!=""),"",#REF!),"")</f>
        <v/>
      </c>
      <c r="X122" s="7"/>
      <c r="AA122" s="7"/>
    </row>
    <row r="123" spans="4:27" s="7" customFormat="1" x14ac:dyDescent="0.25">
      <c r="D123" s="44">
        <f t="shared" si="10"/>
        <v>199</v>
      </c>
      <c r="F123" s="4" t="str">
        <f t="shared" si="6"/>
        <v xml:space="preserve"> , </v>
      </c>
      <c r="I123" s="46">
        <f t="shared" ca="1" si="9"/>
        <v>45134</v>
      </c>
      <c r="K123" s="35">
        <f t="shared" ca="1" si="5"/>
        <v>123</v>
      </c>
      <c r="P123" s="40" t="str">
        <f>IFERROR(IF(OR(#REF!="Outreach",#REF!=""),"",#REF!),"")</f>
        <v/>
      </c>
    </row>
    <row r="124" spans="4:27" s="4" customFormat="1" x14ac:dyDescent="0.25">
      <c r="D124" s="44">
        <f t="shared" si="10"/>
        <v>199</v>
      </c>
      <c r="F124" s="4" t="str">
        <f t="shared" si="6"/>
        <v xml:space="preserve"> , </v>
      </c>
      <c r="I124" s="6">
        <f t="shared" ca="1" si="9"/>
        <v>45134</v>
      </c>
      <c r="K124" s="35">
        <f t="shared" ca="1" si="5"/>
        <v>123</v>
      </c>
      <c r="P124" s="40" t="str">
        <f>IFERROR(IF(OR(#REF!="Outreach",#REF!=""),"",#REF!),"")</f>
        <v/>
      </c>
      <c r="X124" s="7"/>
      <c r="AA124" s="7"/>
    </row>
    <row r="125" spans="4:27" s="7" customFormat="1" x14ac:dyDescent="0.25">
      <c r="D125" s="44">
        <f t="shared" si="10"/>
        <v>199</v>
      </c>
      <c r="F125" s="4" t="str">
        <f t="shared" si="6"/>
        <v xml:space="preserve"> , </v>
      </c>
      <c r="I125" s="46">
        <f t="shared" ca="1" si="9"/>
        <v>45134</v>
      </c>
      <c r="K125" s="35">
        <f t="shared" ca="1" si="5"/>
        <v>123</v>
      </c>
      <c r="P125" s="40" t="str">
        <f>IFERROR(IF(OR(#REF!="Outreach",#REF!=""),"",#REF!),"")</f>
        <v/>
      </c>
    </row>
    <row r="126" spans="4:27" s="4" customFormat="1" x14ac:dyDescent="0.25">
      <c r="D126" s="44">
        <f t="shared" si="10"/>
        <v>199</v>
      </c>
      <c r="F126" s="4" t="str">
        <f t="shared" si="6"/>
        <v xml:space="preserve"> , </v>
      </c>
      <c r="I126" s="6">
        <f t="shared" ca="1" si="9"/>
        <v>45134</v>
      </c>
      <c r="K126" s="35">
        <f t="shared" ref="K126:K189" ca="1" si="11">DATEDIF(J126,TODAY(),"y")</f>
        <v>123</v>
      </c>
      <c r="P126" s="40" t="str">
        <f>IFERROR(IF(OR(#REF!="Outreach",#REF!=""),"",#REF!),"")</f>
        <v/>
      </c>
      <c r="X126" s="7"/>
      <c r="AA126" s="7"/>
    </row>
    <row r="127" spans="4:27" s="7" customFormat="1" x14ac:dyDescent="0.25">
      <c r="D127" s="44">
        <f t="shared" si="10"/>
        <v>199</v>
      </c>
      <c r="F127" s="4" t="str">
        <f t="shared" ref="F127:F190" si="12">CONCATENATE(G127," , ",H127)</f>
        <v xml:space="preserve"> , </v>
      </c>
      <c r="I127" s="46">
        <f ca="1">TODAY()</f>
        <v>45134</v>
      </c>
      <c r="K127" s="35">
        <f t="shared" ca="1" si="11"/>
        <v>123</v>
      </c>
      <c r="P127" s="40" t="str">
        <f>IFERROR(IF(OR(#REF!="Outreach",#REF!=""),"",#REF!),"")</f>
        <v/>
      </c>
    </row>
    <row r="128" spans="4:27" s="4" customFormat="1" x14ac:dyDescent="0.25">
      <c r="D128" s="44">
        <f t="shared" si="10"/>
        <v>199</v>
      </c>
      <c r="F128" s="4" t="str">
        <f t="shared" si="12"/>
        <v xml:space="preserve"> , </v>
      </c>
      <c r="I128" s="6">
        <f t="shared" ref="I128:I170" ca="1" si="13">TODAY()</f>
        <v>45134</v>
      </c>
      <c r="K128" s="35">
        <f t="shared" ca="1" si="11"/>
        <v>123</v>
      </c>
      <c r="P128" s="40" t="str">
        <f>IFERROR(IF(OR(#REF!="Outreach",#REF!=""),"",#REF!),"")</f>
        <v/>
      </c>
      <c r="X128" s="7"/>
      <c r="AA128" s="7"/>
    </row>
    <row r="129" spans="4:27" s="7" customFormat="1" x14ac:dyDescent="0.25">
      <c r="D129" s="44">
        <f t="shared" si="10"/>
        <v>199</v>
      </c>
      <c r="F129" s="4" t="str">
        <f t="shared" si="12"/>
        <v xml:space="preserve"> , </v>
      </c>
      <c r="I129" s="46">
        <f t="shared" ca="1" si="13"/>
        <v>45134</v>
      </c>
      <c r="K129" s="35">
        <f t="shared" ca="1" si="11"/>
        <v>123</v>
      </c>
      <c r="P129" s="40" t="str">
        <f>IFERROR(IF(OR(#REF!="Outreach",#REF!=""),"",#REF!),"")</f>
        <v/>
      </c>
    </row>
    <row r="130" spans="4:27" s="4" customFormat="1" x14ac:dyDescent="0.25">
      <c r="D130" s="44">
        <f t="shared" si="10"/>
        <v>199</v>
      </c>
      <c r="F130" s="4" t="str">
        <f t="shared" si="12"/>
        <v xml:space="preserve"> , </v>
      </c>
      <c r="I130" s="6">
        <f t="shared" ca="1" si="13"/>
        <v>45134</v>
      </c>
      <c r="K130" s="35">
        <f t="shared" ca="1" si="11"/>
        <v>123</v>
      </c>
      <c r="P130" s="40" t="str">
        <f>IFERROR(IF(OR(#REF!="Outreach",#REF!=""),"",#REF!),"")</f>
        <v/>
      </c>
      <c r="X130" s="7"/>
      <c r="AA130" s="7"/>
    </row>
    <row r="131" spans="4:27" s="7" customFormat="1" x14ac:dyDescent="0.25">
      <c r="D131" s="44">
        <f t="shared" si="10"/>
        <v>199</v>
      </c>
      <c r="F131" s="4" t="str">
        <f t="shared" si="12"/>
        <v xml:space="preserve"> , </v>
      </c>
      <c r="I131" s="46">
        <f t="shared" ca="1" si="13"/>
        <v>45134</v>
      </c>
      <c r="K131" s="35">
        <f t="shared" ca="1" si="11"/>
        <v>123</v>
      </c>
      <c r="P131" s="40" t="str">
        <f>IFERROR(IF(OR(#REF!="Outreach",#REF!=""),"",#REF!),"")</f>
        <v/>
      </c>
    </row>
    <row r="132" spans="4:27" s="4" customFormat="1" x14ac:dyDescent="0.25">
      <c r="D132" s="44">
        <f t="shared" si="10"/>
        <v>199</v>
      </c>
      <c r="F132" s="4" t="str">
        <f t="shared" si="12"/>
        <v xml:space="preserve"> , </v>
      </c>
      <c r="I132" s="6">
        <f t="shared" ca="1" si="13"/>
        <v>45134</v>
      </c>
      <c r="K132" s="35">
        <f t="shared" ca="1" si="11"/>
        <v>123</v>
      </c>
      <c r="P132" s="40" t="str">
        <f>IFERROR(IF(OR(#REF!="Outreach",#REF!=""),"",#REF!),"")</f>
        <v/>
      </c>
      <c r="X132" s="7"/>
      <c r="AA132" s="7"/>
    </row>
    <row r="133" spans="4:27" s="7" customFormat="1" x14ac:dyDescent="0.25">
      <c r="D133" s="44">
        <f t="shared" ref="D133:D164" si="14">COUNTIF($F$2:$F$200,F134)</f>
        <v>199</v>
      </c>
      <c r="F133" s="4" t="str">
        <f t="shared" si="12"/>
        <v xml:space="preserve"> , </v>
      </c>
      <c r="I133" s="46">
        <f t="shared" ca="1" si="13"/>
        <v>45134</v>
      </c>
      <c r="K133" s="35">
        <f t="shared" ca="1" si="11"/>
        <v>123</v>
      </c>
      <c r="P133" s="40" t="str">
        <f>IFERROR(IF(OR(#REF!="Outreach",#REF!=""),"",#REF!),"")</f>
        <v/>
      </c>
    </row>
    <row r="134" spans="4:27" s="4" customFormat="1" x14ac:dyDescent="0.25">
      <c r="D134" s="44">
        <f t="shared" si="14"/>
        <v>199</v>
      </c>
      <c r="F134" s="4" t="str">
        <f t="shared" si="12"/>
        <v xml:space="preserve"> , </v>
      </c>
      <c r="I134" s="6">
        <f t="shared" ca="1" si="13"/>
        <v>45134</v>
      </c>
      <c r="K134" s="35">
        <f t="shared" ca="1" si="11"/>
        <v>123</v>
      </c>
      <c r="P134" s="40" t="str">
        <f>IFERROR(IF(OR(#REF!="Outreach",#REF!=""),"",#REF!),"")</f>
        <v/>
      </c>
      <c r="X134" s="7"/>
      <c r="AA134" s="7"/>
    </row>
    <row r="135" spans="4:27" s="7" customFormat="1" x14ac:dyDescent="0.25">
      <c r="D135" s="44">
        <f t="shared" si="14"/>
        <v>199</v>
      </c>
      <c r="F135" s="4" t="str">
        <f t="shared" si="12"/>
        <v xml:space="preserve"> , </v>
      </c>
      <c r="I135" s="46">
        <f t="shared" ca="1" si="13"/>
        <v>45134</v>
      </c>
      <c r="K135" s="35">
        <f t="shared" ca="1" si="11"/>
        <v>123</v>
      </c>
      <c r="P135" s="40" t="str">
        <f>IFERROR(IF(OR(#REF!="Outreach",#REF!=""),"",#REF!),"")</f>
        <v/>
      </c>
    </row>
    <row r="136" spans="4:27" s="4" customFormat="1" x14ac:dyDescent="0.25">
      <c r="D136" s="44">
        <f t="shared" si="14"/>
        <v>199</v>
      </c>
      <c r="F136" s="4" t="str">
        <f t="shared" si="12"/>
        <v xml:space="preserve"> , </v>
      </c>
      <c r="I136" s="6">
        <f t="shared" ca="1" si="13"/>
        <v>45134</v>
      </c>
      <c r="K136" s="35">
        <f t="shared" ca="1" si="11"/>
        <v>123</v>
      </c>
      <c r="P136" s="40" t="str">
        <f>IFERROR(IF(OR(#REF!="Outreach",#REF!=""),"",#REF!),"")</f>
        <v/>
      </c>
      <c r="X136" s="7"/>
      <c r="AA136" s="7"/>
    </row>
    <row r="137" spans="4:27" s="7" customFormat="1" x14ac:dyDescent="0.25">
      <c r="D137" s="44">
        <f t="shared" si="14"/>
        <v>199</v>
      </c>
      <c r="F137" s="4" t="str">
        <f t="shared" si="12"/>
        <v xml:space="preserve"> , </v>
      </c>
      <c r="I137" s="46">
        <f t="shared" ca="1" si="13"/>
        <v>45134</v>
      </c>
      <c r="K137" s="35">
        <f t="shared" ca="1" si="11"/>
        <v>123</v>
      </c>
      <c r="P137" s="40" t="str">
        <f>IFERROR(IF(OR(#REF!="Outreach",#REF!=""),"",#REF!),"")</f>
        <v/>
      </c>
    </row>
    <row r="138" spans="4:27" s="4" customFormat="1" x14ac:dyDescent="0.25">
      <c r="D138" s="44">
        <f t="shared" si="14"/>
        <v>199</v>
      </c>
      <c r="F138" s="4" t="str">
        <f t="shared" si="12"/>
        <v xml:space="preserve"> , </v>
      </c>
      <c r="I138" s="6">
        <f t="shared" ca="1" si="13"/>
        <v>45134</v>
      </c>
      <c r="K138" s="35">
        <f t="shared" ca="1" si="11"/>
        <v>123</v>
      </c>
      <c r="P138" s="40" t="str">
        <f>IFERROR(IF(OR(#REF!="Outreach",#REF!=""),"",#REF!),"")</f>
        <v/>
      </c>
      <c r="X138" s="7"/>
      <c r="AA138" s="7"/>
    </row>
    <row r="139" spans="4:27" s="7" customFormat="1" x14ac:dyDescent="0.25">
      <c r="D139" s="44">
        <f t="shared" si="14"/>
        <v>199</v>
      </c>
      <c r="F139" s="4" t="str">
        <f t="shared" si="12"/>
        <v xml:space="preserve"> , </v>
      </c>
      <c r="I139" s="46">
        <f t="shared" ca="1" si="13"/>
        <v>45134</v>
      </c>
      <c r="K139" s="35">
        <f t="shared" ca="1" si="11"/>
        <v>123</v>
      </c>
      <c r="P139" s="40" t="str">
        <f>IFERROR(IF(OR(#REF!="Outreach",#REF!=""),"",#REF!),"")</f>
        <v/>
      </c>
    </row>
    <row r="140" spans="4:27" s="4" customFormat="1" x14ac:dyDescent="0.25">
      <c r="D140" s="44">
        <f t="shared" si="14"/>
        <v>199</v>
      </c>
      <c r="F140" s="4" t="str">
        <f t="shared" si="12"/>
        <v xml:space="preserve"> , </v>
      </c>
      <c r="I140" s="6">
        <f t="shared" ca="1" si="13"/>
        <v>45134</v>
      </c>
      <c r="K140" s="35">
        <f t="shared" ca="1" si="11"/>
        <v>123</v>
      </c>
      <c r="P140" s="40" t="str">
        <f>IFERROR(IF(OR(#REF!="Outreach",#REF!=""),"",#REF!),"")</f>
        <v/>
      </c>
      <c r="X140" s="7"/>
      <c r="AA140" s="7"/>
    </row>
    <row r="141" spans="4:27" s="7" customFormat="1" x14ac:dyDescent="0.25">
      <c r="D141" s="44">
        <f t="shared" si="14"/>
        <v>199</v>
      </c>
      <c r="F141" s="4" t="str">
        <f t="shared" si="12"/>
        <v xml:space="preserve"> , </v>
      </c>
      <c r="I141" s="46">
        <f t="shared" ca="1" si="13"/>
        <v>45134</v>
      </c>
      <c r="K141" s="35">
        <f t="shared" ca="1" si="11"/>
        <v>123</v>
      </c>
      <c r="P141" s="40" t="str">
        <f>IFERROR(IF(OR(#REF!="Outreach",#REF!=""),"",#REF!),"")</f>
        <v/>
      </c>
    </row>
    <row r="142" spans="4:27" s="4" customFormat="1" x14ac:dyDescent="0.25">
      <c r="D142" s="44">
        <f t="shared" si="14"/>
        <v>199</v>
      </c>
      <c r="F142" s="4" t="str">
        <f t="shared" si="12"/>
        <v xml:space="preserve"> , </v>
      </c>
      <c r="I142" s="6">
        <f t="shared" ca="1" si="13"/>
        <v>45134</v>
      </c>
      <c r="K142" s="35">
        <f t="shared" ca="1" si="11"/>
        <v>123</v>
      </c>
      <c r="P142" s="40" t="str">
        <f>IFERROR(IF(OR(#REF!="Outreach",#REF!=""),"",#REF!),"")</f>
        <v/>
      </c>
      <c r="X142" s="7"/>
      <c r="AA142" s="7"/>
    </row>
    <row r="143" spans="4:27" s="7" customFormat="1" x14ac:dyDescent="0.25">
      <c r="D143" s="44">
        <f t="shared" si="14"/>
        <v>199</v>
      </c>
      <c r="F143" s="4" t="str">
        <f t="shared" si="12"/>
        <v xml:space="preserve"> , </v>
      </c>
      <c r="I143" s="46">
        <f t="shared" ca="1" si="13"/>
        <v>45134</v>
      </c>
      <c r="K143" s="35">
        <f t="shared" ca="1" si="11"/>
        <v>123</v>
      </c>
      <c r="P143" s="40" t="str">
        <f>IFERROR(IF(OR(#REF!="Outreach",#REF!=""),"",#REF!),"")</f>
        <v/>
      </c>
    </row>
    <row r="144" spans="4:27" s="4" customFormat="1" x14ac:dyDescent="0.25">
      <c r="D144" s="44">
        <f t="shared" si="14"/>
        <v>199</v>
      </c>
      <c r="F144" s="4" t="str">
        <f t="shared" si="12"/>
        <v xml:space="preserve"> , </v>
      </c>
      <c r="I144" s="6">
        <f t="shared" ca="1" si="13"/>
        <v>45134</v>
      </c>
      <c r="K144" s="35">
        <f t="shared" ca="1" si="11"/>
        <v>123</v>
      </c>
      <c r="P144" s="40" t="str">
        <f>IFERROR(IF(OR(#REF!="Outreach",#REF!=""),"",#REF!),"")</f>
        <v/>
      </c>
      <c r="X144" s="7"/>
      <c r="AA144" s="7"/>
    </row>
    <row r="145" spans="4:27" s="7" customFormat="1" x14ac:dyDescent="0.25">
      <c r="D145" s="44">
        <f t="shared" si="14"/>
        <v>199</v>
      </c>
      <c r="F145" s="4" t="str">
        <f t="shared" si="12"/>
        <v xml:space="preserve"> , </v>
      </c>
      <c r="I145" s="46">
        <f t="shared" ca="1" si="13"/>
        <v>45134</v>
      </c>
      <c r="K145" s="35">
        <f t="shared" ca="1" si="11"/>
        <v>123</v>
      </c>
      <c r="P145" s="40" t="str">
        <f>IFERROR(IF(OR(#REF!="Outreach",#REF!=""),"",#REF!),"")</f>
        <v/>
      </c>
    </row>
    <row r="146" spans="4:27" s="4" customFormat="1" x14ac:dyDescent="0.25">
      <c r="D146" s="44">
        <f t="shared" si="14"/>
        <v>199</v>
      </c>
      <c r="F146" s="4" t="str">
        <f t="shared" si="12"/>
        <v xml:space="preserve"> , </v>
      </c>
      <c r="I146" s="6">
        <f t="shared" ca="1" si="13"/>
        <v>45134</v>
      </c>
      <c r="K146" s="35">
        <f t="shared" ca="1" si="11"/>
        <v>123</v>
      </c>
      <c r="P146" s="40" t="str">
        <f>IFERROR(IF(OR(#REF!="Outreach",#REF!=""),"",#REF!),"")</f>
        <v/>
      </c>
      <c r="X146" s="7"/>
      <c r="AA146" s="7"/>
    </row>
    <row r="147" spans="4:27" s="7" customFormat="1" x14ac:dyDescent="0.25">
      <c r="D147" s="44">
        <f t="shared" si="14"/>
        <v>199</v>
      </c>
      <c r="F147" s="4" t="str">
        <f t="shared" si="12"/>
        <v xml:space="preserve"> , </v>
      </c>
      <c r="I147" s="46">
        <f t="shared" ca="1" si="13"/>
        <v>45134</v>
      </c>
      <c r="K147" s="35">
        <f t="shared" ca="1" si="11"/>
        <v>123</v>
      </c>
      <c r="P147" s="40" t="str">
        <f>IFERROR(IF(OR(#REF!="Outreach",#REF!=""),"",#REF!),"")</f>
        <v/>
      </c>
    </row>
    <row r="148" spans="4:27" s="4" customFormat="1" x14ac:dyDescent="0.25">
      <c r="D148" s="44">
        <f t="shared" si="14"/>
        <v>199</v>
      </c>
      <c r="F148" s="4" t="str">
        <f t="shared" si="12"/>
        <v xml:space="preserve"> , </v>
      </c>
      <c r="I148" s="6">
        <f t="shared" ca="1" si="13"/>
        <v>45134</v>
      </c>
      <c r="K148" s="35">
        <f t="shared" ca="1" si="11"/>
        <v>123</v>
      </c>
      <c r="P148" s="40" t="str">
        <f>IFERROR(IF(OR(#REF!="Outreach",#REF!=""),"",#REF!),"")</f>
        <v/>
      </c>
      <c r="X148" s="7"/>
      <c r="AA148" s="7"/>
    </row>
    <row r="149" spans="4:27" s="7" customFormat="1" x14ac:dyDescent="0.25">
      <c r="D149" s="44">
        <f t="shared" si="14"/>
        <v>199</v>
      </c>
      <c r="F149" s="4" t="str">
        <f t="shared" si="12"/>
        <v xml:space="preserve"> , </v>
      </c>
      <c r="I149" s="46">
        <f t="shared" ca="1" si="13"/>
        <v>45134</v>
      </c>
      <c r="K149" s="35">
        <f t="shared" ca="1" si="11"/>
        <v>123</v>
      </c>
      <c r="P149" s="40" t="str">
        <f>IFERROR(IF(OR(#REF!="Outreach",#REF!=""),"",#REF!),"")</f>
        <v/>
      </c>
    </row>
    <row r="150" spans="4:27" s="4" customFormat="1" x14ac:dyDescent="0.25">
      <c r="D150" s="44">
        <f t="shared" si="14"/>
        <v>199</v>
      </c>
      <c r="F150" s="4" t="str">
        <f t="shared" si="12"/>
        <v xml:space="preserve"> , </v>
      </c>
      <c r="I150" s="6">
        <f t="shared" ca="1" si="13"/>
        <v>45134</v>
      </c>
      <c r="K150" s="35">
        <f t="shared" ca="1" si="11"/>
        <v>123</v>
      </c>
      <c r="P150" s="40" t="str">
        <f>IFERROR(IF(OR(#REF!="Outreach",#REF!=""),"",#REF!),"")</f>
        <v/>
      </c>
      <c r="X150" s="7"/>
      <c r="AA150" s="7"/>
    </row>
    <row r="151" spans="4:27" s="7" customFormat="1" x14ac:dyDescent="0.25">
      <c r="D151" s="44">
        <f t="shared" si="14"/>
        <v>199</v>
      </c>
      <c r="F151" s="4" t="str">
        <f t="shared" si="12"/>
        <v xml:space="preserve"> , </v>
      </c>
      <c r="I151" s="46">
        <f t="shared" ca="1" si="13"/>
        <v>45134</v>
      </c>
      <c r="K151" s="35">
        <f t="shared" ca="1" si="11"/>
        <v>123</v>
      </c>
      <c r="P151" s="40" t="str">
        <f>IFERROR(IF(OR(#REF!="Outreach",#REF!=""),"",#REF!),"")</f>
        <v/>
      </c>
    </row>
    <row r="152" spans="4:27" s="4" customFormat="1" x14ac:dyDescent="0.25">
      <c r="D152" s="44">
        <f t="shared" si="14"/>
        <v>199</v>
      </c>
      <c r="F152" s="4" t="str">
        <f t="shared" si="12"/>
        <v xml:space="preserve"> , </v>
      </c>
      <c r="I152" s="6">
        <f t="shared" ca="1" si="13"/>
        <v>45134</v>
      </c>
      <c r="K152" s="35">
        <f t="shared" ca="1" si="11"/>
        <v>123</v>
      </c>
      <c r="P152" s="40" t="str">
        <f>IFERROR(IF(OR(#REF!="Outreach",#REF!=""),"",#REF!),"")</f>
        <v/>
      </c>
      <c r="X152" s="7"/>
      <c r="AA152" s="7"/>
    </row>
    <row r="153" spans="4:27" s="7" customFormat="1" x14ac:dyDescent="0.25">
      <c r="D153" s="44">
        <f t="shared" si="14"/>
        <v>199</v>
      </c>
      <c r="F153" s="4" t="str">
        <f t="shared" si="12"/>
        <v xml:space="preserve"> , </v>
      </c>
      <c r="I153" s="46">
        <f t="shared" ca="1" si="13"/>
        <v>45134</v>
      </c>
      <c r="K153" s="35">
        <f t="shared" ca="1" si="11"/>
        <v>123</v>
      </c>
      <c r="P153" s="40" t="str">
        <f>IFERROR(IF(OR(#REF!="Outreach",#REF!=""),"",#REF!),"")</f>
        <v/>
      </c>
    </row>
    <row r="154" spans="4:27" s="4" customFormat="1" x14ac:dyDescent="0.25">
      <c r="D154" s="44">
        <f t="shared" si="14"/>
        <v>199</v>
      </c>
      <c r="F154" s="4" t="str">
        <f t="shared" si="12"/>
        <v xml:space="preserve"> , </v>
      </c>
      <c r="I154" s="6">
        <f t="shared" ca="1" si="13"/>
        <v>45134</v>
      </c>
      <c r="K154" s="35">
        <f t="shared" ca="1" si="11"/>
        <v>123</v>
      </c>
      <c r="P154" s="40" t="str">
        <f>IFERROR(IF(OR(#REF!="Outreach",#REF!=""),"",#REF!),"")</f>
        <v/>
      </c>
      <c r="X154" s="7"/>
      <c r="AA154" s="7"/>
    </row>
    <row r="155" spans="4:27" s="7" customFormat="1" x14ac:dyDescent="0.25">
      <c r="D155" s="44">
        <f t="shared" si="14"/>
        <v>199</v>
      </c>
      <c r="F155" s="4" t="str">
        <f t="shared" si="12"/>
        <v xml:space="preserve"> , </v>
      </c>
      <c r="I155" s="46">
        <f t="shared" ca="1" si="13"/>
        <v>45134</v>
      </c>
      <c r="K155" s="35">
        <f t="shared" ca="1" si="11"/>
        <v>123</v>
      </c>
      <c r="P155" s="40" t="str">
        <f>IFERROR(IF(OR(#REF!="Outreach",#REF!=""),"",#REF!),"")</f>
        <v/>
      </c>
    </row>
    <row r="156" spans="4:27" s="4" customFormat="1" x14ac:dyDescent="0.25">
      <c r="D156" s="44">
        <f t="shared" si="14"/>
        <v>199</v>
      </c>
      <c r="F156" s="4" t="str">
        <f t="shared" si="12"/>
        <v xml:space="preserve"> , </v>
      </c>
      <c r="I156" s="6">
        <f ca="1">TODAY()</f>
        <v>45134</v>
      </c>
      <c r="K156" s="35">
        <f t="shared" ca="1" si="11"/>
        <v>123</v>
      </c>
      <c r="P156" s="40" t="str">
        <f>IFERROR(IF(OR(#REF!="Outreach",#REF!=""),"",#REF!),"")</f>
        <v/>
      </c>
      <c r="X156" s="7"/>
      <c r="AA156" s="7"/>
    </row>
    <row r="157" spans="4:27" s="7" customFormat="1" x14ac:dyDescent="0.25">
      <c r="D157" s="44">
        <f t="shared" si="14"/>
        <v>199</v>
      </c>
      <c r="F157" s="4" t="str">
        <f t="shared" si="12"/>
        <v xml:space="preserve"> , </v>
      </c>
      <c r="I157" s="46">
        <f t="shared" ca="1" si="13"/>
        <v>45134</v>
      </c>
      <c r="K157" s="35">
        <f t="shared" ca="1" si="11"/>
        <v>123</v>
      </c>
      <c r="P157" s="40" t="str">
        <f>IFERROR(IF(OR(#REF!="Outreach",#REF!=""),"",#REF!),"")</f>
        <v/>
      </c>
    </row>
    <row r="158" spans="4:27" s="4" customFormat="1" x14ac:dyDescent="0.25">
      <c r="D158" s="44">
        <f t="shared" si="14"/>
        <v>199</v>
      </c>
      <c r="F158" s="4" t="str">
        <f t="shared" si="12"/>
        <v xml:space="preserve"> , </v>
      </c>
      <c r="I158" s="6">
        <f t="shared" ca="1" si="13"/>
        <v>45134</v>
      </c>
      <c r="K158" s="35">
        <f t="shared" ca="1" si="11"/>
        <v>123</v>
      </c>
      <c r="P158" s="40" t="str">
        <f>IFERROR(IF(OR(#REF!="Outreach",#REF!=""),"",#REF!),"")</f>
        <v/>
      </c>
      <c r="X158" s="7"/>
      <c r="AA158" s="7"/>
    </row>
    <row r="159" spans="4:27" s="7" customFormat="1" x14ac:dyDescent="0.25">
      <c r="D159" s="44">
        <f t="shared" si="14"/>
        <v>199</v>
      </c>
      <c r="F159" s="4" t="str">
        <f t="shared" si="12"/>
        <v xml:space="preserve"> , </v>
      </c>
      <c r="I159" s="46">
        <f t="shared" ca="1" si="13"/>
        <v>45134</v>
      </c>
      <c r="K159" s="35">
        <f t="shared" ca="1" si="11"/>
        <v>123</v>
      </c>
      <c r="P159" s="40" t="str">
        <f>IFERROR(IF(OR(#REF!="Outreach",#REF!=""),"",#REF!),"")</f>
        <v/>
      </c>
    </row>
    <row r="160" spans="4:27" s="4" customFormat="1" x14ac:dyDescent="0.25">
      <c r="D160" s="44">
        <f t="shared" si="14"/>
        <v>199</v>
      </c>
      <c r="F160" s="4" t="str">
        <f t="shared" si="12"/>
        <v xml:space="preserve"> , </v>
      </c>
      <c r="I160" s="6">
        <f t="shared" ca="1" si="13"/>
        <v>45134</v>
      </c>
      <c r="K160" s="35">
        <f t="shared" ca="1" si="11"/>
        <v>123</v>
      </c>
      <c r="P160" s="40" t="str">
        <f>IFERROR(IF(OR(#REF!="Outreach",#REF!=""),"",#REF!),"")</f>
        <v/>
      </c>
      <c r="X160" s="7"/>
      <c r="AA160" s="7"/>
    </row>
    <row r="161" spans="4:27" s="7" customFormat="1" x14ac:dyDescent="0.25">
      <c r="D161" s="44">
        <f t="shared" si="14"/>
        <v>199</v>
      </c>
      <c r="F161" s="4" t="str">
        <f t="shared" si="12"/>
        <v xml:space="preserve"> , </v>
      </c>
      <c r="I161" s="46">
        <f t="shared" ca="1" si="13"/>
        <v>45134</v>
      </c>
      <c r="K161" s="35">
        <f t="shared" ca="1" si="11"/>
        <v>123</v>
      </c>
      <c r="P161" s="40" t="str">
        <f>IFERROR(IF(OR(#REF!="Outreach",#REF!=""),"",#REF!),"")</f>
        <v/>
      </c>
    </row>
    <row r="162" spans="4:27" s="4" customFormat="1" x14ac:dyDescent="0.25">
      <c r="D162" s="44">
        <f t="shared" si="14"/>
        <v>199</v>
      </c>
      <c r="F162" s="4" t="str">
        <f t="shared" si="12"/>
        <v xml:space="preserve"> , </v>
      </c>
      <c r="I162" s="6">
        <f t="shared" ca="1" si="13"/>
        <v>45134</v>
      </c>
      <c r="K162" s="35">
        <f t="shared" ca="1" si="11"/>
        <v>123</v>
      </c>
      <c r="P162" s="40" t="str">
        <f>IFERROR(IF(OR(#REF!="Outreach",#REF!=""),"",#REF!),"")</f>
        <v/>
      </c>
      <c r="X162" s="7"/>
      <c r="AA162" s="7"/>
    </row>
    <row r="163" spans="4:27" s="7" customFormat="1" x14ac:dyDescent="0.25">
      <c r="D163" s="44">
        <f t="shared" si="14"/>
        <v>199</v>
      </c>
      <c r="F163" s="4" t="str">
        <f t="shared" si="12"/>
        <v xml:space="preserve"> , </v>
      </c>
      <c r="I163" s="46">
        <f t="shared" ca="1" si="13"/>
        <v>45134</v>
      </c>
      <c r="K163" s="35">
        <f t="shared" ca="1" si="11"/>
        <v>123</v>
      </c>
      <c r="P163" s="40" t="str">
        <f>IFERROR(IF(OR(#REF!="Outreach",#REF!=""),"",#REF!),"")</f>
        <v/>
      </c>
    </row>
    <row r="164" spans="4:27" s="4" customFormat="1" x14ac:dyDescent="0.25">
      <c r="D164" s="44">
        <f t="shared" si="14"/>
        <v>199</v>
      </c>
      <c r="F164" s="4" t="str">
        <f t="shared" si="12"/>
        <v xml:space="preserve"> , </v>
      </c>
      <c r="I164" s="6">
        <f t="shared" ca="1" si="13"/>
        <v>45134</v>
      </c>
      <c r="K164" s="35">
        <f t="shared" ca="1" si="11"/>
        <v>123</v>
      </c>
      <c r="P164" s="40" t="str">
        <f>IFERROR(IF(OR(#REF!="Outreach",#REF!=""),"",#REF!),"")</f>
        <v/>
      </c>
      <c r="X164" s="7"/>
      <c r="AA164" s="7"/>
    </row>
    <row r="165" spans="4:27" s="7" customFormat="1" x14ac:dyDescent="0.25">
      <c r="D165" s="44">
        <f t="shared" ref="D165:D190" si="15">COUNTIF($F$2:$F$200,F166)</f>
        <v>199</v>
      </c>
      <c r="F165" s="4" t="str">
        <f t="shared" si="12"/>
        <v xml:space="preserve"> , </v>
      </c>
      <c r="I165" s="46">
        <f t="shared" ca="1" si="13"/>
        <v>45134</v>
      </c>
      <c r="K165" s="35">
        <f t="shared" ca="1" si="11"/>
        <v>123</v>
      </c>
      <c r="P165" s="40" t="str">
        <f>IFERROR(IF(OR(#REF!="Outreach",#REF!=""),"",#REF!),"")</f>
        <v/>
      </c>
    </row>
    <row r="166" spans="4:27" s="4" customFormat="1" x14ac:dyDescent="0.25">
      <c r="D166" s="44">
        <f t="shared" si="15"/>
        <v>199</v>
      </c>
      <c r="F166" s="4" t="str">
        <f t="shared" si="12"/>
        <v xml:space="preserve"> , </v>
      </c>
      <c r="I166" s="6">
        <f t="shared" ca="1" si="13"/>
        <v>45134</v>
      </c>
      <c r="K166" s="35">
        <f t="shared" ca="1" si="11"/>
        <v>123</v>
      </c>
      <c r="P166" s="40" t="str">
        <f>IFERROR(IF(OR(#REF!="Outreach",#REF!=""),"",#REF!),"")</f>
        <v/>
      </c>
      <c r="X166" s="7"/>
      <c r="AA166" s="7"/>
    </row>
    <row r="167" spans="4:27" s="7" customFormat="1" x14ac:dyDescent="0.25">
      <c r="D167" s="44">
        <f t="shared" si="15"/>
        <v>199</v>
      </c>
      <c r="F167" s="4" t="str">
        <f t="shared" si="12"/>
        <v xml:space="preserve"> , </v>
      </c>
      <c r="I167" s="46">
        <f t="shared" ca="1" si="13"/>
        <v>45134</v>
      </c>
      <c r="K167" s="35">
        <f t="shared" ca="1" si="11"/>
        <v>123</v>
      </c>
      <c r="P167" s="40" t="str">
        <f>IFERROR(IF(OR(#REF!="Outreach",#REF!=""),"",#REF!),"")</f>
        <v/>
      </c>
    </row>
    <row r="168" spans="4:27" s="4" customFormat="1" x14ac:dyDescent="0.25">
      <c r="D168" s="44">
        <f t="shared" si="15"/>
        <v>199</v>
      </c>
      <c r="F168" s="4" t="str">
        <f t="shared" si="12"/>
        <v xml:space="preserve"> , </v>
      </c>
      <c r="I168" s="6">
        <f t="shared" ca="1" si="13"/>
        <v>45134</v>
      </c>
      <c r="K168" s="35">
        <f t="shared" ca="1" si="11"/>
        <v>123</v>
      </c>
      <c r="P168" s="40" t="str">
        <f>IFERROR(IF(OR(#REF!="Outreach",#REF!=""),"",#REF!),"")</f>
        <v/>
      </c>
      <c r="X168" s="7"/>
      <c r="AA168" s="7"/>
    </row>
    <row r="169" spans="4:27" s="7" customFormat="1" x14ac:dyDescent="0.25">
      <c r="D169" s="44">
        <f t="shared" si="15"/>
        <v>199</v>
      </c>
      <c r="F169" s="4" t="str">
        <f t="shared" si="12"/>
        <v xml:space="preserve"> , </v>
      </c>
      <c r="I169" s="46">
        <f t="shared" ca="1" si="13"/>
        <v>45134</v>
      </c>
      <c r="K169" s="35">
        <f t="shared" ca="1" si="11"/>
        <v>123</v>
      </c>
      <c r="P169" s="40" t="str">
        <f>IFERROR(IF(OR(#REF!="Outreach",#REF!=""),"",#REF!),"")</f>
        <v/>
      </c>
    </row>
    <row r="170" spans="4:27" s="4" customFormat="1" x14ac:dyDescent="0.25">
      <c r="D170" s="44">
        <f t="shared" si="15"/>
        <v>199</v>
      </c>
      <c r="F170" s="4" t="str">
        <f t="shared" si="12"/>
        <v xml:space="preserve"> , </v>
      </c>
      <c r="I170" s="6">
        <f t="shared" ca="1" si="13"/>
        <v>45134</v>
      </c>
      <c r="K170" s="35">
        <f t="shared" ca="1" si="11"/>
        <v>123</v>
      </c>
      <c r="P170" s="40" t="str">
        <f>IFERROR(IF(OR(#REF!="Outreach",#REF!=""),"",#REF!),"")</f>
        <v/>
      </c>
      <c r="X170" s="7"/>
      <c r="AA170" s="7"/>
    </row>
    <row r="171" spans="4:27" s="7" customFormat="1" x14ac:dyDescent="0.25">
      <c r="D171" s="44">
        <f t="shared" si="15"/>
        <v>199</v>
      </c>
      <c r="F171" s="4" t="str">
        <f t="shared" si="12"/>
        <v xml:space="preserve"> , </v>
      </c>
      <c r="I171" s="46">
        <f ca="1">TODAY()</f>
        <v>45134</v>
      </c>
      <c r="K171" s="35">
        <f t="shared" ca="1" si="11"/>
        <v>123</v>
      </c>
      <c r="P171" s="40" t="str">
        <f>IFERROR(IF(OR(#REF!="Outreach",#REF!=""),"",#REF!),"")</f>
        <v/>
      </c>
    </row>
    <row r="172" spans="4:27" s="4" customFormat="1" x14ac:dyDescent="0.25">
      <c r="D172" s="44">
        <f t="shared" si="15"/>
        <v>199</v>
      </c>
      <c r="F172" s="4" t="str">
        <f t="shared" si="12"/>
        <v xml:space="preserve"> , </v>
      </c>
      <c r="I172" s="6">
        <f t="shared" ref="I172:I200" ca="1" si="16">TODAY()</f>
        <v>45134</v>
      </c>
      <c r="K172" s="35">
        <f t="shared" ca="1" si="11"/>
        <v>123</v>
      </c>
      <c r="P172" s="40" t="str">
        <f>IFERROR(IF(OR(#REF!="Outreach",#REF!=""),"",#REF!),"")</f>
        <v/>
      </c>
      <c r="X172" s="7"/>
      <c r="AA172" s="7"/>
    </row>
    <row r="173" spans="4:27" s="7" customFormat="1" x14ac:dyDescent="0.25">
      <c r="D173" s="44">
        <f t="shared" si="15"/>
        <v>199</v>
      </c>
      <c r="F173" s="4" t="str">
        <f t="shared" si="12"/>
        <v xml:space="preserve"> , </v>
      </c>
      <c r="I173" s="46">
        <f t="shared" ca="1" si="16"/>
        <v>45134</v>
      </c>
      <c r="K173" s="35">
        <f t="shared" ca="1" si="11"/>
        <v>123</v>
      </c>
      <c r="P173" s="40" t="str">
        <f>IFERROR(IF(OR(#REF!="Outreach",#REF!=""),"",#REF!),"")</f>
        <v/>
      </c>
    </row>
    <row r="174" spans="4:27" s="4" customFormat="1" x14ac:dyDescent="0.25">
      <c r="D174" s="44">
        <f t="shared" si="15"/>
        <v>199</v>
      </c>
      <c r="F174" s="4" t="str">
        <f t="shared" si="12"/>
        <v xml:space="preserve"> , </v>
      </c>
      <c r="I174" s="6">
        <f t="shared" ca="1" si="16"/>
        <v>45134</v>
      </c>
      <c r="K174" s="35">
        <f t="shared" ca="1" si="11"/>
        <v>123</v>
      </c>
      <c r="P174" s="40" t="str">
        <f>IFERROR(IF(OR(#REF!="Outreach",#REF!=""),"",#REF!),"")</f>
        <v/>
      </c>
      <c r="X174" s="7"/>
      <c r="AA174" s="7"/>
    </row>
    <row r="175" spans="4:27" s="7" customFormat="1" x14ac:dyDescent="0.25">
      <c r="D175" s="44">
        <f t="shared" si="15"/>
        <v>199</v>
      </c>
      <c r="F175" s="4" t="str">
        <f t="shared" si="12"/>
        <v xml:space="preserve"> , </v>
      </c>
      <c r="I175" s="46">
        <f t="shared" ca="1" si="16"/>
        <v>45134</v>
      </c>
      <c r="K175" s="35">
        <f t="shared" ca="1" si="11"/>
        <v>123</v>
      </c>
      <c r="P175" s="40" t="str">
        <f>IFERROR(IF(OR(#REF!="Outreach",#REF!=""),"",#REF!),"")</f>
        <v/>
      </c>
    </row>
    <row r="176" spans="4:27" s="4" customFormat="1" x14ac:dyDescent="0.25">
      <c r="D176" s="44">
        <f t="shared" si="15"/>
        <v>199</v>
      </c>
      <c r="F176" s="4" t="str">
        <f t="shared" si="12"/>
        <v xml:space="preserve"> , </v>
      </c>
      <c r="I176" s="6">
        <f t="shared" ca="1" si="16"/>
        <v>45134</v>
      </c>
      <c r="K176" s="35">
        <f t="shared" ca="1" si="11"/>
        <v>123</v>
      </c>
      <c r="P176" s="40" t="str">
        <f>IFERROR(IF(OR(#REF!="Outreach",#REF!=""),"",#REF!),"")</f>
        <v/>
      </c>
      <c r="X176" s="7"/>
      <c r="AA176" s="7"/>
    </row>
    <row r="177" spans="4:27" s="7" customFormat="1" x14ac:dyDescent="0.25">
      <c r="D177" s="44">
        <f t="shared" si="15"/>
        <v>199</v>
      </c>
      <c r="F177" s="4" t="str">
        <f t="shared" si="12"/>
        <v xml:space="preserve"> , </v>
      </c>
      <c r="I177" s="46">
        <f t="shared" ca="1" si="16"/>
        <v>45134</v>
      </c>
      <c r="K177" s="35">
        <f t="shared" ca="1" si="11"/>
        <v>123</v>
      </c>
      <c r="P177" s="40" t="str">
        <f>IFERROR(IF(OR(#REF!="Outreach",#REF!=""),"",#REF!),"")</f>
        <v/>
      </c>
    </row>
    <row r="178" spans="4:27" s="4" customFormat="1" x14ac:dyDescent="0.25">
      <c r="D178" s="44">
        <f t="shared" si="15"/>
        <v>199</v>
      </c>
      <c r="F178" s="4" t="str">
        <f t="shared" si="12"/>
        <v xml:space="preserve"> , </v>
      </c>
      <c r="I178" s="6">
        <f t="shared" ca="1" si="16"/>
        <v>45134</v>
      </c>
      <c r="K178" s="35">
        <f t="shared" ca="1" si="11"/>
        <v>123</v>
      </c>
      <c r="P178" s="40" t="str">
        <f>IFERROR(IF(OR(#REF!="Outreach",#REF!=""),"",#REF!),"")</f>
        <v/>
      </c>
      <c r="X178" s="7"/>
      <c r="AA178" s="7"/>
    </row>
    <row r="179" spans="4:27" s="7" customFormat="1" x14ac:dyDescent="0.25">
      <c r="D179" s="44">
        <f t="shared" si="15"/>
        <v>199</v>
      </c>
      <c r="F179" s="4" t="str">
        <f t="shared" si="12"/>
        <v xml:space="preserve"> , </v>
      </c>
      <c r="I179" s="46">
        <f t="shared" ca="1" si="16"/>
        <v>45134</v>
      </c>
      <c r="K179" s="35">
        <f t="shared" ca="1" si="11"/>
        <v>123</v>
      </c>
      <c r="P179" s="40" t="str">
        <f>IFERROR(IF(OR(#REF!="Outreach",#REF!=""),"",#REF!),"")</f>
        <v/>
      </c>
    </row>
    <row r="180" spans="4:27" s="4" customFormat="1" x14ac:dyDescent="0.25">
      <c r="D180" s="44">
        <f t="shared" si="15"/>
        <v>199</v>
      </c>
      <c r="F180" s="4" t="str">
        <f t="shared" si="12"/>
        <v xml:space="preserve"> , </v>
      </c>
      <c r="I180" s="6">
        <f t="shared" ca="1" si="16"/>
        <v>45134</v>
      </c>
      <c r="K180" s="35">
        <f t="shared" ca="1" si="11"/>
        <v>123</v>
      </c>
      <c r="P180" s="40" t="str">
        <f>IFERROR(IF(OR(#REF!="Outreach",#REF!=""),"",#REF!),"")</f>
        <v/>
      </c>
      <c r="X180" s="7"/>
      <c r="AA180" s="7"/>
    </row>
    <row r="181" spans="4:27" s="7" customFormat="1" x14ac:dyDescent="0.25">
      <c r="D181" s="44">
        <f t="shared" si="15"/>
        <v>199</v>
      </c>
      <c r="F181" s="4" t="str">
        <f t="shared" si="12"/>
        <v xml:space="preserve"> , </v>
      </c>
      <c r="I181" s="46">
        <f t="shared" ca="1" si="16"/>
        <v>45134</v>
      </c>
      <c r="K181" s="35">
        <f t="shared" ca="1" si="11"/>
        <v>123</v>
      </c>
      <c r="P181" s="40" t="str">
        <f>IFERROR(IF(OR(#REF!="Outreach",#REF!=""),"",#REF!),"")</f>
        <v/>
      </c>
    </row>
    <row r="182" spans="4:27" s="4" customFormat="1" x14ac:dyDescent="0.25">
      <c r="D182" s="44">
        <f t="shared" si="15"/>
        <v>199</v>
      </c>
      <c r="F182" s="4" t="str">
        <f t="shared" si="12"/>
        <v xml:space="preserve"> , </v>
      </c>
      <c r="I182" s="6">
        <f t="shared" ca="1" si="16"/>
        <v>45134</v>
      </c>
      <c r="K182" s="35">
        <f t="shared" ca="1" si="11"/>
        <v>123</v>
      </c>
      <c r="P182" s="40" t="str">
        <f>IFERROR(IF(OR(#REF!="Outreach",#REF!=""),"",#REF!),"")</f>
        <v/>
      </c>
      <c r="X182" s="7"/>
      <c r="AA182" s="7"/>
    </row>
    <row r="183" spans="4:27" s="7" customFormat="1" x14ac:dyDescent="0.25">
      <c r="D183" s="44">
        <f t="shared" si="15"/>
        <v>199</v>
      </c>
      <c r="F183" s="4" t="str">
        <f t="shared" si="12"/>
        <v xml:space="preserve"> , </v>
      </c>
      <c r="I183" s="46">
        <f t="shared" ca="1" si="16"/>
        <v>45134</v>
      </c>
      <c r="K183" s="35">
        <f t="shared" ca="1" si="11"/>
        <v>123</v>
      </c>
      <c r="P183" s="40" t="str">
        <f>IFERROR(IF(OR(#REF!="Outreach",#REF!=""),"",#REF!),"")</f>
        <v/>
      </c>
    </row>
    <row r="184" spans="4:27" s="4" customFormat="1" x14ac:dyDescent="0.25">
      <c r="D184" s="44">
        <f t="shared" si="15"/>
        <v>199</v>
      </c>
      <c r="F184" s="4" t="str">
        <f t="shared" si="12"/>
        <v xml:space="preserve"> , </v>
      </c>
      <c r="I184" s="6">
        <f t="shared" ca="1" si="16"/>
        <v>45134</v>
      </c>
      <c r="K184" s="35">
        <f t="shared" ca="1" si="11"/>
        <v>123</v>
      </c>
      <c r="P184" s="40" t="str">
        <f>IFERROR(IF(OR(#REF!="Outreach",#REF!=""),"",#REF!),"")</f>
        <v/>
      </c>
      <c r="X184" s="7"/>
      <c r="AA184" s="7"/>
    </row>
    <row r="185" spans="4:27" s="7" customFormat="1" x14ac:dyDescent="0.25">
      <c r="D185" s="44">
        <f t="shared" si="15"/>
        <v>199</v>
      </c>
      <c r="F185" s="4" t="str">
        <f t="shared" si="12"/>
        <v xml:space="preserve"> , </v>
      </c>
      <c r="I185" s="46">
        <f t="shared" ca="1" si="16"/>
        <v>45134</v>
      </c>
      <c r="K185" s="35">
        <f t="shared" ca="1" si="11"/>
        <v>123</v>
      </c>
      <c r="P185" s="40" t="str">
        <f>IFERROR(IF(OR(#REF!="Outreach",#REF!=""),"",#REF!),"")</f>
        <v/>
      </c>
    </row>
    <row r="186" spans="4:27" s="4" customFormat="1" x14ac:dyDescent="0.25">
      <c r="D186" s="44">
        <f t="shared" si="15"/>
        <v>199</v>
      </c>
      <c r="F186" s="4" t="str">
        <f t="shared" si="12"/>
        <v xml:space="preserve"> , </v>
      </c>
      <c r="I186" s="6">
        <f t="shared" ca="1" si="16"/>
        <v>45134</v>
      </c>
      <c r="K186" s="35">
        <f t="shared" ca="1" si="11"/>
        <v>123</v>
      </c>
      <c r="P186" s="40" t="str">
        <f>IFERROR(IF(OR(#REF!="Outreach",#REF!=""),"",#REF!),"")</f>
        <v/>
      </c>
      <c r="X186" s="7"/>
      <c r="AA186" s="7"/>
    </row>
    <row r="187" spans="4:27" s="7" customFormat="1" x14ac:dyDescent="0.25">
      <c r="D187" s="44">
        <f t="shared" si="15"/>
        <v>199</v>
      </c>
      <c r="F187" s="4" t="str">
        <f t="shared" si="12"/>
        <v xml:space="preserve"> , </v>
      </c>
      <c r="I187" s="46">
        <f t="shared" ca="1" si="16"/>
        <v>45134</v>
      </c>
      <c r="K187" s="35">
        <f t="shared" ca="1" si="11"/>
        <v>123</v>
      </c>
      <c r="P187" s="40" t="str">
        <f>IFERROR(IF(OR(#REF!="Outreach",#REF!=""),"",#REF!),"")</f>
        <v/>
      </c>
    </row>
    <row r="188" spans="4:27" s="4" customFormat="1" x14ac:dyDescent="0.25">
      <c r="D188" s="44">
        <f t="shared" si="15"/>
        <v>199</v>
      </c>
      <c r="F188" s="4" t="str">
        <f t="shared" si="12"/>
        <v xml:space="preserve"> , </v>
      </c>
      <c r="I188" s="6">
        <f t="shared" ca="1" si="16"/>
        <v>45134</v>
      </c>
      <c r="K188" s="35">
        <f t="shared" ca="1" si="11"/>
        <v>123</v>
      </c>
      <c r="P188" s="40" t="str">
        <f>IFERROR(IF(OR(#REF!="Outreach",#REF!=""),"",#REF!),"")</f>
        <v/>
      </c>
      <c r="X188" s="7"/>
      <c r="AA188" s="7"/>
    </row>
    <row r="189" spans="4:27" s="7" customFormat="1" x14ac:dyDescent="0.25">
      <c r="D189" s="44">
        <f t="shared" si="15"/>
        <v>199</v>
      </c>
      <c r="F189" s="4" t="str">
        <f t="shared" si="12"/>
        <v xml:space="preserve"> , </v>
      </c>
      <c r="I189" s="46">
        <f t="shared" ca="1" si="16"/>
        <v>45134</v>
      </c>
      <c r="K189" s="35">
        <f t="shared" ca="1" si="11"/>
        <v>123</v>
      </c>
      <c r="P189" s="40" t="str">
        <f>IFERROR(IF(OR(#REF!="Outreach",#REF!=""),"",#REF!),"")</f>
        <v/>
      </c>
    </row>
    <row r="190" spans="4:27" s="4" customFormat="1" x14ac:dyDescent="0.25">
      <c r="D190" s="44">
        <f t="shared" si="15"/>
        <v>199</v>
      </c>
      <c r="F190" s="4" t="str">
        <f t="shared" si="12"/>
        <v xml:space="preserve"> , </v>
      </c>
      <c r="I190" s="6">
        <f t="shared" ca="1" si="16"/>
        <v>45134</v>
      </c>
      <c r="K190" s="35">
        <f t="shared" ref="K190:K200" ca="1" si="17">DATEDIF(J190,TODAY(),"y")</f>
        <v>123</v>
      </c>
      <c r="P190" s="40" t="str">
        <f>IFERROR(IF(OR(#REF!="Outreach",#REF!=""),"",#REF!),"")</f>
        <v/>
      </c>
      <c r="X190" s="7"/>
      <c r="AA190" s="7"/>
    </row>
    <row r="191" spans="4:27" s="7" customFormat="1" x14ac:dyDescent="0.25">
      <c r="D191" s="44">
        <f>COUNTIF($F$2:$F$200,F196)</f>
        <v>199</v>
      </c>
      <c r="F191" s="4" t="str">
        <f t="shared" ref="F191:F200" si="18">CONCATENATE(G191," , ",H191)</f>
        <v xml:space="preserve"> , </v>
      </c>
      <c r="I191" s="46">
        <f t="shared" ca="1" si="16"/>
        <v>45134</v>
      </c>
      <c r="K191" s="35">
        <f t="shared" ca="1" si="17"/>
        <v>123</v>
      </c>
      <c r="P191" s="40" t="str">
        <f>IFERROR(IF(OR(#REF!="Outreach",#REF!=""),"",#REF!),"")</f>
        <v/>
      </c>
    </row>
    <row r="192" spans="4:27" s="7" customFormat="1" x14ac:dyDescent="0.25">
      <c r="D192" s="44"/>
      <c r="F192" s="4" t="str">
        <f t="shared" si="18"/>
        <v xml:space="preserve"> , </v>
      </c>
      <c r="I192" s="46"/>
      <c r="K192" s="35">
        <f t="shared" ca="1" si="17"/>
        <v>123</v>
      </c>
      <c r="P192" s="40"/>
    </row>
    <row r="193" spans="1:32" s="7" customFormat="1" x14ac:dyDescent="0.25">
      <c r="D193" s="44"/>
      <c r="F193" s="4" t="str">
        <f t="shared" si="18"/>
        <v xml:space="preserve"> , </v>
      </c>
      <c r="I193" s="46"/>
      <c r="K193" s="35">
        <f t="shared" ca="1" si="17"/>
        <v>123</v>
      </c>
      <c r="P193" s="40"/>
    </row>
    <row r="194" spans="1:32" s="7" customFormat="1" x14ac:dyDescent="0.25">
      <c r="D194" s="44"/>
      <c r="F194" s="4" t="str">
        <f t="shared" si="18"/>
        <v xml:space="preserve"> , </v>
      </c>
      <c r="I194" s="46"/>
      <c r="K194" s="35">
        <f t="shared" ca="1" si="17"/>
        <v>123</v>
      </c>
      <c r="P194" s="40"/>
    </row>
    <row r="195" spans="1:32" s="7" customFormat="1" x14ac:dyDescent="0.25">
      <c r="D195" s="44"/>
      <c r="F195" s="4" t="str">
        <f t="shared" si="18"/>
        <v xml:space="preserve"> , </v>
      </c>
      <c r="I195" s="46"/>
      <c r="K195" s="35">
        <f t="shared" ca="1" si="17"/>
        <v>123</v>
      </c>
      <c r="P195" s="40"/>
    </row>
    <row r="196" spans="1:32" s="4" customFormat="1" x14ac:dyDescent="0.25">
      <c r="D196" s="44">
        <f>COUNTIF($F$2:$F$200,F197)</f>
        <v>199</v>
      </c>
      <c r="F196" s="4" t="str">
        <f t="shared" si="18"/>
        <v xml:space="preserve"> , </v>
      </c>
      <c r="I196" s="6">
        <f t="shared" ca="1" si="16"/>
        <v>45134</v>
      </c>
      <c r="K196" s="35">
        <f t="shared" ca="1" si="17"/>
        <v>123</v>
      </c>
      <c r="P196" s="40" t="str">
        <f>IFERROR(IF(OR(#REF!="Outreach",#REF!=""),"",#REF!),"")</f>
        <v/>
      </c>
      <c r="X196" s="7"/>
      <c r="AA196" s="7"/>
    </row>
    <row r="197" spans="1:32" s="7" customFormat="1" x14ac:dyDescent="0.25">
      <c r="D197" s="44">
        <f>COUNTIF($F$2:$F$200,F198)</f>
        <v>199</v>
      </c>
      <c r="F197" s="4" t="str">
        <f t="shared" si="18"/>
        <v xml:space="preserve"> , </v>
      </c>
      <c r="I197" s="46">
        <f t="shared" ca="1" si="16"/>
        <v>45134</v>
      </c>
      <c r="K197" s="35">
        <f t="shared" ca="1" si="17"/>
        <v>123</v>
      </c>
      <c r="P197" s="40" t="str">
        <f>IFERROR(IF(OR(#REF!="Outreach",#REF!=""),"",#REF!),"")</f>
        <v/>
      </c>
    </row>
    <row r="198" spans="1:32" s="4" customFormat="1" x14ac:dyDescent="0.25">
      <c r="D198" s="44">
        <f>COUNTIF($F$2:$F$200,F199)</f>
        <v>199</v>
      </c>
      <c r="F198" s="4" t="str">
        <f t="shared" si="18"/>
        <v xml:space="preserve"> , </v>
      </c>
      <c r="I198" s="6">
        <f t="shared" ca="1" si="16"/>
        <v>45134</v>
      </c>
      <c r="K198" s="35">
        <f t="shared" ca="1" si="17"/>
        <v>123</v>
      </c>
      <c r="P198" s="40" t="str">
        <f>IFERROR(IF(OR(#REF!="Outreach",#REF!=""),"",#REF!),"")</f>
        <v/>
      </c>
      <c r="X198" s="7"/>
      <c r="AA198" s="7"/>
    </row>
    <row r="199" spans="1:32" s="7" customFormat="1" x14ac:dyDescent="0.25">
      <c r="D199" s="44">
        <f>COUNTIF($F$2:$F$200,F200)</f>
        <v>199</v>
      </c>
      <c r="F199" s="4" t="str">
        <f t="shared" si="18"/>
        <v xml:space="preserve"> , </v>
      </c>
      <c r="I199" s="46">
        <f t="shared" ca="1" si="16"/>
        <v>45134</v>
      </c>
      <c r="K199" s="35">
        <f t="shared" ca="1" si="17"/>
        <v>123</v>
      </c>
      <c r="P199" s="40" t="str">
        <f>IFERROR(IF(OR(#REF!="Outreach",#REF!=""),"",#REF!),"")</f>
        <v/>
      </c>
    </row>
    <row r="200" spans="1:32" s="4" customFormat="1" x14ac:dyDescent="0.25">
      <c r="D200" s="44">
        <f>COUNTIF($F$2:$F$200,F201)</f>
        <v>0</v>
      </c>
      <c r="F200" s="4" t="str">
        <f t="shared" si="18"/>
        <v xml:space="preserve"> , </v>
      </c>
      <c r="I200" s="6">
        <f t="shared" ca="1" si="16"/>
        <v>45134</v>
      </c>
      <c r="K200" s="35">
        <f t="shared" ca="1" si="17"/>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30"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8A90D138-9405-4451-B618-FBFB0B057E3B}">
          <x14:formula1>
            <xm:f>'Statistics &amp; Lists'!$B$145:$B$147</xm:f>
          </x14:formula1>
          <xm:sqref>AB2:AB200</xm:sqref>
        </x14:dataValidation>
        <x14:dataValidation type="list" allowBlank="1" showInputMessage="1" showErrorMessage="1" xr:uid="{A6D78B66-DDBE-4311-82B8-5FC3515961BD}">
          <x14:formula1>
            <xm:f>'Statistics &amp; Lists'!$B$150:$B$152</xm:f>
          </x14:formula1>
          <xm:sqref>AC2:AC200</xm:sqref>
        </x14:dataValidation>
        <x14:dataValidation type="list" allowBlank="1" showInputMessage="1" showErrorMessage="1" xr:uid="{BCBED6C0-CF06-4F8C-9A56-E0E7FFB5C59A}">
          <x14:formula1>
            <xm:f>'Statistics &amp; Lists'!$B$155:$B$157</xm:f>
          </x14:formula1>
          <xm:sqref>AD2:AD200</xm:sqref>
        </x14:dataValidation>
        <x14:dataValidation type="list" allowBlank="1" showInputMessage="1" showErrorMessage="1" xr:uid="{47B397BB-998B-481E-A09F-E82B0E697D66}">
          <x14:formula1>
            <xm:f>'Statistics &amp; Lists'!$B$160:$B$162</xm:f>
          </x14:formula1>
          <xm:sqref>AE2:AE200</xm:sqref>
        </x14:dataValidation>
        <x14:dataValidation type="list" allowBlank="1" showInputMessage="1" showErrorMessage="1" xr:uid="{E385433E-4074-4F5D-82B9-38BE12D756B4}">
          <x14:formula1>
            <xm:f>'Statistics &amp; Lists'!$B$165:$B$167</xm:f>
          </x14:formula1>
          <xm:sqref>AF2:AF200</xm:sqref>
        </x14:dataValidation>
        <x14:dataValidation type="list" allowBlank="1" showInputMessage="1" showErrorMessage="1" xr:uid="{6E844483-E904-4B22-8A08-3E3AE3CE3131}">
          <x14:formula1>
            <xm:f>'Statistics &amp; Lists'!$B$91:$B$94</xm:f>
          </x14:formula1>
          <xm:sqref>O2:O200</xm:sqref>
        </x14:dataValidation>
        <x14:dataValidation type="list" allowBlank="1" showInputMessage="1" showErrorMessage="1" xr:uid="{1F740AA8-6D41-4079-AF4A-FCF1D216B9AB}">
          <x14:formula1>
            <xm:f>'Statistics &amp; Lists'!$B$97:$B$99</xm:f>
          </x14:formula1>
          <xm:sqref>T2:T200</xm:sqref>
        </x14:dataValidation>
        <x14:dataValidation type="list" allowBlank="1" showInputMessage="1" showErrorMessage="1" xr:uid="{4821BC0A-7578-4A5D-A203-B434D1DF8C06}">
          <x14:formula1>
            <xm:f>'Statistics &amp; Lists'!#REF!</xm:f>
          </x14:formula1>
          <xm:sqref>Q2:Q200</xm:sqref>
        </x14:dataValidation>
        <x14:dataValidation type="list" allowBlank="1" showInputMessage="1" showErrorMessage="1" xr:uid="{5F07095F-994E-4698-A515-8CAEE7D305BB}">
          <x14:formula1>
            <xm:f>'Statistics &amp; Lists'!$B$7:$B$13</xm:f>
          </x14:formula1>
          <xm:sqref>B2:B200</xm:sqref>
        </x14:dataValidation>
        <x14:dataValidation type="list" allowBlank="1" showInputMessage="1" showErrorMessage="1" xr:uid="{A66CC5B5-DF7D-445A-988A-13983611031F}">
          <x14:formula1>
            <xm:f>'Statistics &amp; Lists'!$B$25:$B$30</xm:f>
          </x14:formula1>
          <xm:sqref>C2:C200</xm:sqref>
        </x14:dataValidation>
        <x14:dataValidation type="list" allowBlank="1" showInputMessage="1" showErrorMessage="1" xr:uid="{BA2A0DAA-E2F3-47B5-9BA6-568E9AA4F270}">
          <x14:formula1>
            <xm:f>'Statistics &amp; Lists'!$B$32:$B$36</xm:f>
          </x14:formula1>
          <xm:sqref>L2:L200</xm:sqref>
        </x14:dataValidation>
        <x14:dataValidation type="list" allowBlank="1" showInputMessage="1" showErrorMessage="1" xr:uid="{A25E25AC-641A-42FE-B359-A10FAC42A54D}">
          <x14:formula1>
            <xm:f>'Statistics &amp; Lists'!$B$45:$B$47</xm:f>
          </x14:formula1>
          <xm:sqref>M2:M200</xm:sqref>
        </x14:dataValidation>
        <x14:dataValidation type="list" allowBlank="1" showInputMessage="1" showErrorMessage="1" xr:uid="{916FD74C-F2E9-47F8-B173-98D32DA84686}">
          <x14:formula1>
            <xm:f>'Statistics &amp; Lists'!$B$64:$B$66</xm:f>
          </x14:formula1>
          <xm:sqref>R2:R200</xm:sqref>
        </x14:dataValidation>
        <x14:dataValidation type="list" allowBlank="1" showInputMessage="1" showErrorMessage="1" xr:uid="{EB8A3363-F63E-4C14-9038-7FA5B25F8D6C}">
          <x14:formula1>
            <xm:f>'Statistics &amp; Lists'!$B$69:$B$71</xm:f>
          </x14:formula1>
          <xm:sqref>S2:S200</xm:sqref>
        </x14:dataValidation>
        <x14:dataValidation type="list" allowBlank="1" showInputMessage="1" showErrorMessage="1" xr:uid="{59DCE894-5FDE-459F-A19A-5BDAF6B65247}">
          <x14:formula1>
            <xm:f>'Statistics &amp; Lists'!$B$74:$B$88</xm:f>
          </x14:formula1>
          <xm:sqref>N2:N200</xm:sqref>
        </x14:dataValidation>
        <x14:dataValidation type="list" allowBlank="1" showInputMessage="1" showErrorMessage="1" xr:uid="{E7E9A096-2439-4A3C-8730-4229406E14F8}">
          <x14:formula1>
            <xm:f>'Statistics &amp; Lists'!$B$105:$B$116</xm:f>
          </x14:formula1>
          <xm:sqref>U2:U200</xm:sqref>
        </x14:dataValidation>
        <x14:dataValidation type="list" allowBlank="1" showInputMessage="1" showErrorMessage="1" xr:uid="{E725B342-543A-4666-8729-7652659B7DAF}">
          <x14:formula1>
            <xm:f>'Statistics &amp; Lists'!$B$119:$B$121</xm:f>
          </x14:formula1>
          <xm:sqref>V2:V200</xm:sqref>
        </x14:dataValidation>
        <x14:dataValidation type="list" allowBlank="1" showInputMessage="1" showErrorMessage="1" xr:uid="{DA4E04AF-0FEB-4346-AA94-73A3B77CA395}">
          <x14:formula1>
            <xm:f>'Statistics &amp; Lists'!$B$124:$B$126</xm:f>
          </x14:formula1>
          <xm:sqref>W2:W200</xm:sqref>
        </x14:dataValidation>
        <x14:dataValidation type="list" allowBlank="1" showInputMessage="1" showErrorMessage="1" xr:uid="{ADD26622-5CE3-4182-A4F2-C562141804B6}">
          <x14:formula1>
            <xm:f>'Statistics &amp; Lists'!$B$129:$B$131</xm:f>
          </x14:formula1>
          <xm:sqref>X2:X200</xm:sqref>
        </x14:dataValidation>
        <x14:dataValidation type="list" allowBlank="1" showInputMessage="1" showErrorMessage="1" xr:uid="{D84E563D-C502-4BD4-8F52-B43846EC8E48}">
          <x14:formula1>
            <xm:f>'Statistics &amp; Lists'!$B$134:$B$136</xm:f>
          </x14:formula1>
          <xm:sqref>Y2:Y200</xm:sqref>
        </x14:dataValidation>
        <x14:dataValidation type="list" allowBlank="1" showInputMessage="1" showErrorMessage="1" xr:uid="{7C071E43-97D9-4292-8626-E02773A384B0}">
          <x14:formula1>
            <xm:f>'Statistics &amp; Lists'!$B$139:$B$142</xm:f>
          </x14:formula1>
          <xm:sqref>Z2:Z200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83C8-AE1C-4174-B1E5-23BCE556681D}">
  <dimension ref="A1:AG220"/>
  <sheetViews>
    <sheetView workbookViewId="0">
      <pane ySplit="1" topLeftCell="A2" activePane="bottomLeft" state="frozen"/>
      <selection activeCell="E1" sqref="E1"/>
      <selection pane="bottomLeft" activeCell="C6" sqref="C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CONCATENATE(G2," , ",H2)</f>
        <v xml:space="preserve"> , </v>
      </c>
      <c r="I2" s="46"/>
      <c r="J2" s="45"/>
      <c r="K2" s="35">
        <f t="shared" ref="K2:K62" ca="1" si="0">DATEDIF(J2,TODAY(),"y")</f>
        <v>123</v>
      </c>
      <c r="P2" s="40"/>
      <c r="X2" s="7"/>
      <c r="AA2" s="7"/>
    </row>
    <row r="3" spans="1:33" s="44" customFormat="1" x14ac:dyDescent="0.25">
      <c r="A3" s="45"/>
      <c r="F3" s="4" t="str">
        <f>CONCATENATE(G3," , ",H3)</f>
        <v xml:space="preserve"> , </v>
      </c>
      <c r="I3" s="46"/>
      <c r="J3" s="45"/>
      <c r="K3" s="35">
        <f t="shared" ca="1" si="0"/>
        <v>123</v>
      </c>
      <c r="P3" s="40"/>
      <c r="X3" s="7"/>
      <c r="AA3" s="7"/>
    </row>
    <row r="4" spans="1:33" s="44" customFormat="1" x14ac:dyDescent="0.25">
      <c r="A4" s="45"/>
      <c r="F4" s="4" t="str">
        <f t="shared" ref="F4:F6" si="1">CONCATENATE(G4," , ",H4)</f>
        <v xml:space="preserve"> , </v>
      </c>
      <c r="I4" s="45"/>
      <c r="J4" s="45"/>
      <c r="K4" s="35">
        <f t="shared" ca="1" si="0"/>
        <v>123</v>
      </c>
      <c r="P4" s="40"/>
      <c r="X4" s="7"/>
      <c r="AA4" s="7"/>
    </row>
    <row r="5" spans="1:33" s="7" customFormat="1" x14ac:dyDescent="0.25">
      <c r="A5" s="46"/>
      <c r="F5" s="4" t="str">
        <f t="shared" si="1"/>
        <v xml:space="preserve"> , </v>
      </c>
      <c r="I5" s="46"/>
      <c r="J5" s="46"/>
      <c r="K5" s="35">
        <f t="shared" ca="1" si="0"/>
        <v>123</v>
      </c>
      <c r="P5" s="40"/>
    </row>
    <row r="6" spans="1:33" s="44" customFormat="1" x14ac:dyDescent="0.25">
      <c r="A6" s="45"/>
      <c r="F6" s="4" t="str">
        <f t="shared" si="1"/>
        <v xml:space="preserve"> , </v>
      </c>
      <c r="I6" s="45"/>
      <c r="J6" s="45"/>
      <c r="K6" s="35">
        <f t="shared" ca="1" si="0"/>
        <v>123</v>
      </c>
      <c r="P6" s="40"/>
      <c r="X6" s="7"/>
      <c r="AA6" s="7"/>
    </row>
    <row r="7" spans="1:33" s="44" customFormat="1" x14ac:dyDescent="0.25">
      <c r="F7" s="4" t="str">
        <f t="shared" ref="F7:F63" si="2">CONCATENATE(G7," , ",H7)</f>
        <v xml:space="preserve"> , </v>
      </c>
      <c r="I7" s="45"/>
      <c r="K7" s="35">
        <f t="shared" ca="1" si="0"/>
        <v>123</v>
      </c>
      <c r="P7" s="40"/>
      <c r="X7" s="7"/>
      <c r="AA7" s="7"/>
    </row>
    <row r="8" spans="1:33" s="7" customFormat="1" x14ac:dyDescent="0.25">
      <c r="F8" s="4" t="str">
        <f t="shared" si="2"/>
        <v xml:space="preserve"> , </v>
      </c>
      <c r="I8" s="46"/>
      <c r="K8" s="35">
        <f t="shared" ca="1" si="0"/>
        <v>123</v>
      </c>
      <c r="P8" s="40"/>
    </row>
    <row r="9" spans="1:33" s="44" customFormat="1" x14ac:dyDescent="0.25">
      <c r="F9" s="4" t="str">
        <f t="shared" si="2"/>
        <v xml:space="preserve"> , </v>
      </c>
      <c r="I9" s="45"/>
      <c r="K9" s="35">
        <f t="shared" ca="1" si="0"/>
        <v>123</v>
      </c>
      <c r="P9" s="40"/>
      <c r="X9" s="7"/>
      <c r="AA9" s="7"/>
    </row>
    <row r="10" spans="1:33" s="7" customFormat="1" x14ac:dyDescent="0.25">
      <c r="F10" s="4" t="str">
        <f t="shared" si="2"/>
        <v xml:space="preserve"> , </v>
      </c>
      <c r="I10" s="46"/>
      <c r="K10" s="35">
        <f t="shared" ca="1" si="0"/>
        <v>123</v>
      </c>
      <c r="P10" s="40"/>
    </row>
    <row r="11" spans="1:33" s="44" customFormat="1" x14ac:dyDescent="0.25">
      <c r="F11" s="4" t="str">
        <f t="shared" si="2"/>
        <v xml:space="preserve"> , </v>
      </c>
      <c r="I11" s="45"/>
      <c r="K11" s="35">
        <f t="shared" ca="1" si="0"/>
        <v>123</v>
      </c>
      <c r="P11" s="40"/>
      <c r="X11" s="7"/>
      <c r="AA11" s="7"/>
    </row>
    <row r="12" spans="1:33" s="7" customFormat="1" x14ac:dyDescent="0.25">
      <c r="D12" s="7">
        <f t="shared" ref="D12:D38" si="3">COUNTIF($F$2:$F$200,F13)</f>
        <v>199</v>
      </c>
      <c r="F12" s="4" t="str">
        <f t="shared" si="2"/>
        <v xml:space="preserve"> , </v>
      </c>
      <c r="I12" s="46"/>
      <c r="K12" s="35">
        <f t="shared" ca="1" si="0"/>
        <v>123</v>
      </c>
      <c r="P12" s="40"/>
    </row>
    <row r="13" spans="1:33" s="4" customFormat="1" x14ac:dyDescent="0.25">
      <c r="D13" s="44">
        <f t="shared" si="3"/>
        <v>199</v>
      </c>
      <c r="F13" s="4" t="str">
        <f t="shared" si="2"/>
        <v xml:space="preserve"> , </v>
      </c>
      <c r="I13" s="6"/>
      <c r="K13" s="35">
        <f t="shared" ca="1" si="0"/>
        <v>123</v>
      </c>
      <c r="P13" s="40" t="str">
        <f>IFERROR(IF(OR(#REF!="Outreach",#REF!=""),"",#REF!),"")</f>
        <v/>
      </c>
      <c r="X13" s="7"/>
      <c r="AA13" s="7"/>
    </row>
    <row r="14" spans="1:33" s="7" customFormat="1" x14ac:dyDescent="0.25">
      <c r="D14" s="7">
        <f t="shared" si="3"/>
        <v>199</v>
      </c>
      <c r="F14" s="4" t="str">
        <f t="shared" si="2"/>
        <v xml:space="preserve"> , </v>
      </c>
      <c r="I14" s="46">
        <f t="shared" ref="I14:I63" ca="1" si="4">TODAY()</f>
        <v>45134</v>
      </c>
      <c r="K14" s="35">
        <f t="shared" ca="1" si="0"/>
        <v>123</v>
      </c>
      <c r="P14" s="40" t="str">
        <f>IFERROR(IF(OR(#REF!="Outreach",#REF!=""),"",#REF!),"")</f>
        <v/>
      </c>
    </row>
    <row r="15" spans="1:33" s="4" customFormat="1" x14ac:dyDescent="0.25">
      <c r="D15" s="44">
        <f t="shared" si="3"/>
        <v>199</v>
      </c>
      <c r="F15" s="4" t="str">
        <f t="shared" si="2"/>
        <v xml:space="preserve"> , </v>
      </c>
      <c r="I15" s="6">
        <f t="shared" ca="1" si="4"/>
        <v>45134</v>
      </c>
      <c r="K15" s="35">
        <f t="shared" ca="1" si="0"/>
        <v>123</v>
      </c>
      <c r="P15" s="40" t="str">
        <f>IFERROR(IF(OR(#REF!="Outreach",#REF!=""),"",#REF!),"")</f>
        <v/>
      </c>
      <c r="X15" s="7"/>
      <c r="AA15" s="7"/>
    </row>
    <row r="16" spans="1:33" s="7" customFormat="1" x14ac:dyDescent="0.25">
      <c r="D16" s="44">
        <f t="shared" si="3"/>
        <v>199</v>
      </c>
      <c r="F16" s="4" t="str">
        <f t="shared" si="2"/>
        <v xml:space="preserve"> , </v>
      </c>
      <c r="I16" s="46">
        <f t="shared" ca="1" si="4"/>
        <v>45134</v>
      </c>
      <c r="K16" s="35">
        <f t="shared" ca="1" si="0"/>
        <v>123</v>
      </c>
      <c r="P16" s="40" t="str">
        <f>IFERROR(IF(OR(#REF!="Outreach",#REF!=""),"",#REF!),"")</f>
        <v/>
      </c>
    </row>
    <row r="17" spans="4:27" s="4" customFormat="1" x14ac:dyDescent="0.25">
      <c r="D17" s="44">
        <f t="shared" si="3"/>
        <v>199</v>
      </c>
      <c r="F17" s="4" t="str">
        <f t="shared" si="2"/>
        <v xml:space="preserve"> , </v>
      </c>
      <c r="I17" s="6">
        <f t="shared" ca="1" si="4"/>
        <v>45134</v>
      </c>
      <c r="K17" s="35">
        <f t="shared" ca="1" si="0"/>
        <v>123</v>
      </c>
      <c r="P17" s="40" t="str">
        <f>IFERROR(IF(OR(#REF!="Outreach",#REF!=""),"",#REF!),"")</f>
        <v/>
      </c>
      <c r="X17" s="7"/>
      <c r="AA17" s="7"/>
    </row>
    <row r="18" spans="4:27" s="7" customFormat="1" x14ac:dyDescent="0.25">
      <c r="D18" s="44">
        <f t="shared" si="3"/>
        <v>199</v>
      </c>
      <c r="F18" s="4" t="str">
        <f t="shared" si="2"/>
        <v xml:space="preserve"> , </v>
      </c>
      <c r="I18" s="46">
        <f t="shared" ca="1" si="4"/>
        <v>45134</v>
      </c>
      <c r="K18" s="35">
        <f t="shared" ca="1" si="0"/>
        <v>123</v>
      </c>
      <c r="P18" s="40" t="str">
        <f>IFERROR(IF(OR(#REF!="Outreach",#REF!=""),"",#REF!),"")</f>
        <v/>
      </c>
    </row>
    <row r="19" spans="4:27" s="4" customFormat="1" x14ac:dyDescent="0.25">
      <c r="D19" s="44">
        <f t="shared" si="3"/>
        <v>199</v>
      </c>
      <c r="F19" s="4" t="str">
        <f t="shared" si="2"/>
        <v xml:space="preserve"> , </v>
      </c>
      <c r="I19" s="6">
        <f t="shared" ca="1" si="4"/>
        <v>45134</v>
      </c>
      <c r="K19" s="35">
        <f t="shared" ca="1" si="0"/>
        <v>123</v>
      </c>
      <c r="P19" s="40" t="str">
        <f>IFERROR(IF(OR(#REF!="Outreach",#REF!=""),"",#REF!),"")</f>
        <v/>
      </c>
      <c r="X19" s="7"/>
      <c r="AA19" s="7"/>
    </row>
    <row r="20" spans="4:27" s="7" customFormat="1" x14ac:dyDescent="0.25">
      <c r="D20" s="44">
        <f t="shared" si="3"/>
        <v>199</v>
      </c>
      <c r="F20" s="4" t="str">
        <f t="shared" si="2"/>
        <v xml:space="preserve"> , </v>
      </c>
      <c r="I20" s="46">
        <f t="shared" ca="1" si="4"/>
        <v>45134</v>
      </c>
      <c r="K20" s="35">
        <f t="shared" ca="1" si="0"/>
        <v>123</v>
      </c>
      <c r="P20" s="40" t="str">
        <f>IFERROR(IF(OR(#REF!="Outreach",#REF!=""),"",#REF!),"")</f>
        <v/>
      </c>
    </row>
    <row r="21" spans="4:27" s="4" customFormat="1" x14ac:dyDescent="0.25">
      <c r="D21" s="44">
        <f t="shared" si="3"/>
        <v>199</v>
      </c>
      <c r="F21" s="4" t="str">
        <f t="shared" si="2"/>
        <v xml:space="preserve"> , </v>
      </c>
      <c r="I21" s="6">
        <f t="shared" ca="1" si="4"/>
        <v>45134</v>
      </c>
      <c r="K21" s="35">
        <f t="shared" ca="1" si="0"/>
        <v>123</v>
      </c>
      <c r="P21" s="40" t="str">
        <f>IFERROR(IF(OR(#REF!="Outreach",#REF!=""),"",#REF!),"")</f>
        <v/>
      </c>
      <c r="X21" s="7"/>
      <c r="AA21" s="7"/>
    </row>
    <row r="22" spans="4:27" s="7" customFormat="1" x14ac:dyDescent="0.25">
      <c r="D22" s="44">
        <f t="shared" si="3"/>
        <v>199</v>
      </c>
      <c r="F22" s="4" t="str">
        <f t="shared" si="2"/>
        <v xml:space="preserve"> , </v>
      </c>
      <c r="I22" s="46">
        <f t="shared" ca="1" si="4"/>
        <v>45134</v>
      </c>
      <c r="K22" s="35">
        <f t="shared" ca="1" si="0"/>
        <v>123</v>
      </c>
      <c r="P22" s="40" t="str">
        <f>IFERROR(IF(OR(#REF!="Outreach",#REF!=""),"",#REF!),"")</f>
        <v/>
      </c>
    </row>
    <row r="23" spans="4:27" s="4" customFormat="1" x14ac:dyDescent="0.25">
      <c r="D23" s="44">
        <f t="shared" si="3"/>
        <v>199</v>
      </c>
      <c r="F23" s="4" t="str">
        <f t="shared" si="2"/>
        <v xml:space="preserve"> , </v>
      </c>
      <c r="I23" s="6">
        <f t="shared" ca="1" si="4"/>
        <v>45134</v>
      </c>
      <c r="K23" s="35">
        <f t="shared" ca="1" si="0"/>
        <v>123</v>
      </c>
      <c r="P23" s="40" t="str">
        <f>IFERROR(IF(OR(#REF!="Outreach",#REF!=""),"",#REF!),"")</f>
        <v/>
      </c>
      <c r="X23" s="7"/>
      <c r="AA23" s="7"/>
    </row>
    <row r="24" spans="4:27" s="7" customFormat="1" x14ac:dyDescent="0.25">
      <c r="D24" s="44">
        <f t="shared" si="3"/>
        <v>199</v>
      </c>
      <c r="F24" s="4" t="str">
        <f t="shared" si="2"/>
        <v xml:space="preserve"> , </v>
      </c>
      <c r="I24" s="46">
        <f t="shared" ca="1" si="4"/>
        <v>45134</v>
      </c>
      <c r="K24" s="35">
        <f t="shared" ca="1" si="0"/>
        <v>123</v>
      </c>
      <c r="P24" s="40" t="str">
        <f>IFERROR(IF(OR(#REF!="Outreach",#REF!=""),"",#REF!),"")</f>
        <v/>
      </c>
    </row>
    <row r="25" spans="4:27" s="4" customFormat="1" x14ac:dyDescent="0.25">
      <c r="D25" s="44">
        <f t="shared" si="3"/>
        <v>199</v>
      </c>
      <c r="F25" s="4" t="str">
        <f t="shared" si="2"/>
        <v xml:space="preserve"> , </v>
      </c>
      <c r="I25" s="6">
        <f t="shared" ca="1" si="4"/>
        <v>45134</v>
      </c>
      <c r="K25" s="35">
        <f t="shared" ca="1" si="0"/>
        <v>123</v>
      </c>
      <c r="P25" s="40" t="str">
        <f>IFERROR(IF(OR(#REF!="Outreach",#REF!=""),"",#REF!),"")</f>
        <v/>
      </c>
      <c r="X25" s="7"/>
      <c r="AA25" s="7"/>
    </row>
    <row r="26" spans="4:27" s="7" customFormat="1" x14ac:dyDescent="0.25">
      <c r="D26" s="44">
        <f t="shared" si="3"/>
        <v>199</v>
      </c>
      <c r="F26" s="4" t="str">
        <f t="shared" si="2"/>
        <v xml:space="preserve"> , </v>
      </c>
      <c r="I26" s="46">
        <f t="shared" ca="1" si="4"/>
        <v>45134</v>
      </c>
      <c r="K26" s="35">
        <f t="shared" ca="1" si="0"/>
        <v>123</v>
      </c>
      <c r="P26" s="40" t="str">
        <f>IFERROR(IF(OR(#REF!="Outreach",#REF!=""),"",#REF!),"")</f>
        <v/>
      </c>
    </row>
    <row r="27" spans="4:27" s="4" customFormat="1" x14ac:dyDescent="0.25">
      <c r="D27" s="44">
        <f t="shared" si="3"/>
        <v>199</v>
      </c>
      <c r="F27" s="4" t="str">
        <f t="shared" si="2"/>
        <v xml:space="preserve"> , </v>
      </c>
      <c r="I27" s="6">
        <f t="shared" ca="1" si="4"/>
        <v>45134</v>
      </c>
      <c r="K27" s="35">
        <f t="shared" ca="1" si="0"/>
        <v>123</v>
      </c>
      <c r="P27" s="40" t="str">
        <f>IFERROR(IF(OR(#REF!="Outreach",#REF!=""),"",#REF!),"")</f>
        <v/>
      </c>
      <c r="X27" s="7"/>
      <c r="AA27" s="7"/>
    </row>
    <row r="28" spans="4:27" s="7" customFormat="1" x14ac:dyDescent="0.25">
      <c r="D28" s="44">
        <f t="shared" si="3"/>
        <v>199</v>
      </c>
      <c r="F28" s="4" t="str">
        <f t="shared" si="2"/>
        <v xml:space="preserve"> , </v>
      </c>
      <c r="I28" s="46">
        <f ca="1">TODAY()</f>
        <v>45134</v>
      </c>
      <c r="K28" s="35">
        <f t="shared" ca="1" si="0"/>
        <v>123</v>
      </c>
      <c r="P28" s="40" t="str">
        <f>IFERROR(IF(OR(#REF!="Outreach",#REF!=""),"",#REF!),"")</f>
        <v/>
      </c>
    </row>
    <row r="29" spans="4:27" s="4" customFormat="1" x14ac:dyDescent="0.25">
      <c r="D29" s="44">
        <f t="shared" si="3"/>
        <v>199</v>
      </c>
      <c r="F29" s="4" t="str">
        <f t="shared" si="2"/>
        <v xml:space="preserve"> , </v>
      </c>
      <c r="I29" s="6">
        <f t="shared" ca="1" si="4"/>
        <v>45134</v>
      </c>
      <c r="K29" s="35">
        <f t="shared" ca="1" si="0"/>
        <v>123</v>
      </c>
      <c r="P29" s="40" t="str">
        <f>IFERROR(IF(OR(#REF!="Outreach",#REF!=""),"",#REF!),"")</f>
        <v/>
      </c>
      <c r="X29" s="7"/>
      <c r="AA29" s="7"/>
    </row>
    <row r="30" spans="4:27" s="7" customFormat="1" x14ac:dyDescent="0.25">
      <c r="D30" s="44">
        <f t="shared" si="3"/>
        <v>199</v>
      </c>
      <c r="F30" s="4" t="str">
        <f t="shared" si="2"/>
        <v xml:space="preserve"> , </v>
      </c>
      <c r="I30" s="46">
        <f t="shared" ca="1" si="4"/>
        <v>45134</v>
      </c>
      <c r="K30" s="35">
        <f t="shared" ca="1" si="0"/>
        <v>123</v>
      </c>
      <c r="P30" s="40" t="str">
        <f>IFERROR(IF(OR(#REF!="Outreach",#REF!=""),"",#REF!),"")</f>
        <v/>
      </c>
    </row>
    <row r="31" spans="4:27" s="4" customFormat="1" x14ac:dyDescent="0.25">
      <c r="D31" s="44">
        <f t="shared" si="3"/>
        <v>199</v>
      </c>
      <c r="F31" s="4" t="str">
        <f t="shared" si="2"/>
        <v xml:space="preserve"> , </v>
      </c>
      <c r="I31" s="6">
        <f t="shared" ca="1" si="4"/>
        <v>45134</v>
      </c>
      <c r="K31" s="35">
        <f t="shared" ca="1" si="0"/>
        <v>123</v>
      </c>
      <c r="P31" s="40" t="str">
        <f>IFERROR(IF(OR(#REF!="Outreach",#REF!=""),"",#REF!),"")</f>
        <v/>
      </c>
      <c r="X31" s="7"/>
      <c r="AA31" s="7"/>
    </row>
    <row r="32" spans="4:27" s="7" customFormat="1" x14ac:dyDescent="0.25">
      <c r="D32" s="44">
        <f t="shared" si="3"/>
        <v>199</v>
      </c>
      <c r="F32" s="4" t="str">
        <f t="shared" si="2"/>
        <v xml:space="preserve"> , </v>
      </c>
      <c r="I32" s="46">
        <f t="shared" ca="1" si="4"/>
        <v>45134</v>
      </c>
      <c r="K32" s="35">
        <f t="shared" ca="1" si="0"/>
        <v>123</v>
      </c>
      <c r="P32" s="40" t="str">
        <f>IFERROR(IF(OR(#REF!="Outreach",#REF!=""),"",#REF!),"")</f>
        <v/>
      </c>
    </row>
    <row r="33" spans="4:27" s="4" customFormat="1" x14ac:dyDescent="0.25">
      <c r="D33" s="44">
        <f t="shared" si="3"/>
        <v>199</v>
      </c>
      <c r="F33" s="4" t="str">
        <f t="shared" si="2"/>
        <v xml:space="preserve"> , </v>
      </c>
      <c r="I33" s="6">
        <f t="shared" ca="1" si="4"/>
        <v>45134</v>
      </c>
      <c r="K33" s="35">
        <f t="shared" ca="1" si="0"/>
        <v>123</v>
      </c>
      <c r="P33" s="40" t="str">
        <f>IFERROR(IF(OR(#REF!="Outreach",#REF!=""),"",#REF!),"")</f>
        <v/>
      </c>
      <c r="X33" s="7"/>
      <c r="AA33" s="7"/>
    </row>
    <row r="34" spans="4:27" s="7" customFormat="1" x14ac:dyDescent="0.25">
      <c r="D34" s="44">
        <f t="shared" si="3"/>
        <v>199</v>
      </c>
      <c r="F34" s="4" t="str">
        <f t="shared" si="2"/>
        <v xml:space="preserve"> , </v>
      </c>
      <c r="I34" s="46">
        <f t="shared" ca="1" si="4"/>
        <v>45134</v>
      </c>
      <c r="K34" s="35">
        <f t="shared" ca="1" si="0"/>
        <v>123</v>
      </c>
      <c r="P34" s="40" t="str">
        <f>IFERROR(IF(OR(#REF!="Outreach",#REF!=""),"",#REF!),"")</f>
        <v/>
      </c>
    </row>
    <row r="35" spans="4:27" s="4" customFormat="1" x14ac:dyDescent="0.25">
      <c r="D35" s="44">
        <f t="shared" si="3"/>
        <v>199</v>
      </c>
      <c r="F35" s="4" t="str">
        <f t="shared" si="2"/>
        <v xml:space="preserve"> , </v>
      </c>
      <c r="I35" s="6">
        <f t="shared" ca="1" si="4"/>
        <v>45134</v>
      </c>
      <c r="K35" s="35">
        <f t="shared" ca="1" si="0"/>
        <v>123</v>
      </c>
      <c r="P35" s="40" t="str">
        <f>IFERROR(IF(OR(#REF!="Outreach",#REF!=""),"",#REF!),"")</f>
        <v/>
      </c>
      <c r="X35" s="7"/>
      <c r="AA35" s="7"/>
    </row>
    <row r="36" spans="4:27" s="7" customFormat="1" x14ac:dyDescent="0.25">
      <c r="D36" s="44">
        <f t="shared" si="3"/>
        <v>199</v>
      </c>
      <c r="F36" s="4" t="str">
        <f t="shared" si="2"/>
        <v xml:space="preserve"> , </v>
      </c>
      <c r="I36" s="46">
        <f t="shared" ca="1" si="4"/>
        <v>45134</v>
      </c>
      <c r="K36" s="35">
        <f t="shared" ca="1" si="0"/>
        <v>123</v>
      </c>
      <c r="P36" s="40" t="str">
        <f>IFERROR(IF(OR(#REF!="Outreach",#REF!=""),"",#REF!),"")</f>
        <v/>
      </c>
    </row>
    <row r="37" spans="4:27" s="4" customFormat="1" x14ac:dyDescent="0.25">
      <c r="D37" s="44">
        <f t="shared" si="3"/>
        <v>199</v>
      </c>
      <c r="F37" s="4" t="str">
        <f t="shared" si="2"/>
        <v xml:space="preserve"> , </v>
      </c>
      <c r="I37" s="6">
        <f t="shared" ca="1" si="4"/>
        <v>45134</v>
      </c>
      <c r="K37" s="35">
        <f t="shared" ca="1" si="0"/>
        <v>123</v>
      </c>
      <c r="P37" s="40" t="str">
        <f>IFERROR(IF(OR(#REF!="Outreach",#REF!=""),"",#REF!),"")</f>
        <v/>
      </c>
      <c r="X37" s="7"/>
      <c r="AA37" s="7"/>
    </row>
    <row r="38" spans="4:27" s="7" customFormat="1" x14ac:dyDescent="0.25">
      <c r="D38" s="44">
        <f t="shared" si="3"/>
        <v>199</v>
      </c>
      <c r="F38" s="4" t="str">
        <f t="shared" si="2"/>
        <v xml:space="preserve"> , </v>
      </c>
      <c r="I38" s="46">
        <f t="shared" ca="1" si="4"/>
        <v>45134</v>
      </c>
      <c r="K38" s="35">
        <f t="shared" ca="1" si="0"/>
        <v>123</v>
      </c>
      <c r="P38" s="40" t="str">
        <f>IFERROR(IF(OR(#REF!="Outreach",#REF!=""),"",#REF!),"")</f>
        <v/>
      </c>
    </row>
    <row r="39" spans="4:27" s="4" customFormat="1" x14ac:dyDescent="0.25">
      <c r="D39" s="44">
        <f t="shared" ref="D39:D70" si="5">COUNTIF($F$2:$F$200,F40)</f>
        <v>199</v>
      </c>
      <c r="F39" s="4" t="str">
        <f t="shared" si="2"/>
        <v xml:space="preserve"> , </v>
      </c>
      <c r="I39" s="6">
        <f t="shared" ca="1" si="4"/>
        <v>45134</v>
      </c>
      <c r="K39" s="35">
        <f t="shared" ca="1" si="0"/>
        <v>123</v>
      </c>
      <c r="P39" s="40" t="str">
        <f>IFERROR(IF(OR(#REF!="Outreach",#REF!=""),"",#REF!),"")</f>
        <v/>
      </c>
      <c r="X39" s="7"/>
      <c r="AA39" s="7"/>
    </row>
    <row r="40" spans="4:27" s="7" customFormat="1" x14ac:dyDescent="0.25">
      <c r="D40" s="44">
        <f t="shared" si="5"/>
        <v>199</v>
      </c>
      <c r="F40" s="4" t="str">
        <f t="shared" si="2"/>
        <v xml:space="preserve"> , </v>
      </c>
      <c r="I40" s="46">
        <f t="shared" ca="1" si="4"/>
        <v>45134</v>
      </c>
      <c r="K40" s="35">
        <f t="shared" ca="1" si="0"/>
        <v>123</v>
      </c>
      <c r="P40" s="40" t="str">
        <f>IFERROR(IF(OR(#REF!="Outreach",#REF!=""),"",#REF!),"")</f>
        <v/>
      </c>
    </row>
    <row r="41" spans="4:27" s="4" customFormat="1" x14ac:dyDescent="0.25">
      <c r="D41" s="44">
        <f t="shared" si="5"/>
        <v>199</v>
      </c>
      <c r="F41" s="4" t="str">
        <f t="shared" si="2"/>
        <v xml:space="preserve"> , </v>
      </c>
      <c r="I41" s="6">
        <f t="shared" ca="1" si="4"/>
        <v>45134</v>
      </c>
      <c r="K41" s="35">
        <f t="shared" ca="1" si="0"/>
        <v>123</v>
      </c>
      <c r="P41" s="40" t="str">
        <f>IFERROR(IF(OR(#REF!="Outreach",#REF!=""),"",#REF!),"")</f>
        <v/>
      </c>
      <c r="X41" s="7"/>
      <c r="AA41" s="7"/>
    </row>
    <row r="42" spans="4:27" s="7" customFormat="1" x14ac:dyDescent="0.25">
      <c r="D42" s="44">
        <f t="shared" si="5"/>
        <v>199</v>
      </c>
      <c r="F42" s="4" t="str">
        <f t="shared" si="2"/>
        <v xml:space="preserve"> , </v>
      </c>
      <c r="I42" s="46">
        <f t="shared" ca="1" si="4"/>
        <v>45134</v>
      </c>
      <c r="K42" s="35">
        <f t="shared" ca="1" si="0"/>
        <v>123</v>
      </c>
      <c r="P42" s="40" t="str">
        <f>IFERROR(IF(OR(#REF!="Outreach",#REF!=""),"",#REF!),"")</f>
        <v/>
      </c>
    </row>
    <row r="43" spans="4:27" s="4" customFormat="1" x14ac:dyDescent="0.25">
      <c r="D43" s="44">
        <f t="shared" si="5"/>
        <v>199</v>
      </c>
      <c r="F43" s="4" t="str">
        <f t="shared" si="2"/>
        <v xml:space="preserve"> , </v>
      </c>
      <c r="I43" s="6">
        <f t="shared" ca="1" si="4"/>
        <v>45134</v>
      </c>
      <c r="K43" s="35">
        <f t="shared" ca="1" si="0"/>
        <v>123</v>
      </c>
      <c r="P43" s="40" t="str">
        <f>IFERROR(IF(OR(#REF!="Outreach",#REF!=""),"",#REF!),"")</f>
        <v/>
      </c>
      <c r="X43" s="7"/>
      <c r="AA43" s="7"/>
    </row>
    <row r="44" spans="4:27" s="7" customFormat="1" x14ac:dyDescent="0.25">
      <c r="D44" s="44">
        <f t="shared" si="5"/>
        <v>199</v>
      </c>
      <c r="F44" s="4" t="str">
        <f t="shared" si="2"/>
        <v xml:space="preserve"> , </v>
      </c>
      <c r="I44" s="46">
        <f ca="1">TODAY()</f>
        <v>45134</v>
      </c>
      <c r="K44" s="35">
        <f t="shared" ca="1" si="0"/>
        <v>123</v>
      </c>
      <c r="P44" s="40" t="str">
        <f>IFERROR(IF(OR(#REF!="Outreach",#REF!=""),"",#REF!),"")</f>
        <v/>
      </c>
    </row>
    <row r="45" spans="4:27" s="4" customFormat="1" x14ac:dyDescent="0.25">
      <c r="D45" s="44">
        <f t="shared" si="5"/>
        <v>199</v>
      </c>
      <c r="F45" s="4" t="str">
        <f t="shared" si="2"/>
        <v xml:space="preserve"> , </v>
      </c>
      <c r="I45" s="6">
        <f t="shared" ca="1" si="4"/>
        <v>45134</v>
      </c>
      <c r="K45" s="35">
        <f t="shared" ca="1" si="0"/>
        <v>123</v>
      </c>
      <c r="P45" s="40" t="str">
        <f>IFERROR(IF(OR(#REF!="Outreach",#REF!=""),"",#REF!),"")</f>
        <v/>
      </c>
      <c r="X45" s="7"/>
      <c r="AA45" s="7"/>
    </row>
    <row r="46" spans="4:27" s="7" customFormat="1" x14ac:dyDescent="0.25">
      <c r="D46" s="44">
        <f t="shared" si="5"/>
        <v>199</v>
      </c>
      <c r="F46" s="4" t="str">
        <f t="shared" si="2"/>
        <v xml:space="preserve"> , </v>
      </c>
      <c r="I46" s="46">
        <f t="shared" ca="1" si="4"/>
        <v>45134</v>
      </c>
      <c r="K46" s="35">
        <f t="shared" ca="1" si="0"/>
        <v>123</v>
      </c>
      <c r="P46" s="40" t="str">
        <f>IFERROR(IF(OR(#REF!="Outreach",#REF!=""),"",#REF!),"")</f>
        <v/>
      </c>
    </row>
    <row r="47" spans="4:27" s="4" customFormat="1" x14ac:dyDescent="0.25">
      <c r="D47" s="44">
        <f t="shared" si="5"/>
        <v>199</v>
      </c>
      <c r="F47" s="4" t="str">
        <f t="shared" si="2"/>
        <v xml:space="preserve"> , </v>
      </c>
      <c r="I47" s="6">
        <f t="shared" ca="1" si="4"/>
        <v>45134</v>
      </c>
      <c r="K47" s="35">
        <f t="shared" ca="1" si="0"/>
        <v>123</v>
      </c>
      <c r="P47" s="40" t="str">
        <f>IFERROR(IF(OR(#REF!="Outreach",#REF!=""),"",#REF!),"")</f>
        <v/>
      </c>
      <c r="X47" s="7"/>
      <c r="AA47" s="7"/>
    </row>
    <row r="48" spans="4:27" s="7" customFormat="1" x14ac:dyDescent="0.25">
      <c r="D48" s="44">
        <f t="shared" si="5"/>
        <v>199</v>
      </c>
      <c r="F48" s="4" t="str">
        <f t="shared" si="2"/>
        <v xml:space="preserve"> , </v>
      </c>
      <c r="I48" s="46">
        <f t="shared" ca="1" si="4"/>
        <v>45134</v>
      </c>
      <c r="K48" s="35">
        <f t="shared" ca="1" si="0"/>
        <v>123</v>
      </c>
      <c r="P48" s="40" t="str">
        <f>IFERROR(IF(OR(#REF!="Outreach",#REF!=""),"",#REF!),"")</f>
        <v/>
      </c>
    </row>
    <row r="49" spans="4:27" s="4" customFormat="1" x14ac:dyDescent="0.25">
      <c r="D49" s="44">
        <f t="shared" si="5"/>
        <v>199</v>
      </c>
      <c r="F49" s="4" t="str">
        <f t="shared" si="2"/>
        <v xml:space="preserve"> , </v>
      </c>
      <c r="I49" s="6">
        <f t="shared" ca="1" si="4"/>
        <v>45134</v>
      </c>
      <c r="K49" s="35">
        <f t="shared" ca="1" si="0"/>
        <v>123</v>
      </c>
      <c r="P49" s="40" t="str">
        <f>IFERROR(IF(OR(#REF!="Outreach",#REF!=""),"",#REF!),"")</f>
        <v/>
      </c>
      <c r="X49" s="7"/>
      <c r="AA49" s="7"/>
    </row>
    <row r="50" spans="4:27" s="7" customFormat="1" x14ac:dyDescent="0.25">
      <c r="D50" s="44">
        <f t="shared" si="5"/>
        <v>199</v>
      </c>
      <c r="F50" s="4" t="str">
        <f t="shared" si="2"/>
        <v xml:space="preserve"> , </v>
      </c>
      <c r="I50" s="46">
        <f t="shared" ca="1" si="4"/>
        <v>45134</v>
      </c>
      <c r="K50" s="35">
        <f t="shared" ca="1" si="0"/>
        <v>123</v>
      </c>
      <c r="P50" s="40" t="str">
        <f>IFERROR(IF(OR(#REF!="Outreach",#REF!=""),"",#REF!),"")</f>
        <v/>
      </c>
    </row>
    <row r="51" spans="4:27" s="4" customFormat="1" x14ac:dyDescent="0.25">
      <c r="D51" s="44">
        <f t="shared" si="5"/>
        <v>199</v>
      </c>
      <c r="F51" s="4" t="str">
        <f t="shared" si="2"/>
        <v xml:space="preserve"> , </v>
      </c>
      <c r="I51" s="6">
        <f t="shared" ca="1" si="4"/>
        <v>45134</v>
      </c>
      <c r="K51" s="35">
        <f t="shared" ca="1" si="0"/>
        <v>123</v>
      </c>
      <c r="P51" s="40" t="str">
        <f>IFERROR(IF(OR(#REF!="Outreach",#REF!=""),"",#REF!),"")</f>
        <v/>
      </c>
      <c r="X51" s="7"/>
      <c r="AA51" s="7"/>
    </row>
    <row r="52" spans="4:27" s="7" customFormat="1" x14ac:dyDescent="0.25">
      <c r="D52" s="44">
        <f t="shared" si="5"/>
        <v>199</v>
      </c>
      <c r="F52" s="4" t="str">
        <f t="shared" si="2"/>
        <v xml:space="preserve"> , </v>
      </c>
      <c r="I52" s="46">
        <f t="shared" ca="1" si="4"/>
        <v>45134</v>
      </c>
      <c r="K52" s="35">
        <f t="shared" ca="1" si="0"/>
        <v>123</v>
      </c>
      <c r="P52" s="40" t="str">
        <f>IFERROR(IF(OR(#REF!="Outreach",#REF!=""),"",#REF!),"")</f>
        <v/>
      </c>
    </row>
    <row r="53" spans="4:27" s="4" customFormat="1" x14ac:dyDescent="0.25">
      <c r="D53" s="44">
        <f t="shared" si="5"/>
        <v>199</v>
      </c>
      <c r="F53" s="4" t="str">
        <f t="shared" si="2"/>
        <v xml:space="preserve"> , </v>
      </c>
      <c r="I53" s="6">
        <f t="shared" ca="1" si="4"/>
        <v>45134</v>
      </c>
      <c r="K53" s="35">
        <f t="shared" ca="1" si="0"/>
        <v>123</v>
      </c>
      <c r="P53" s="40" t="str">
        <f>IFERROR(IF(OR(#REF!="Outreach",#REF!=""),"",#REF!),"")</f>
        <v/>
      </c>
      <c r="X53" s="7"/>
      <c r="AA53" s="7"/>
    </row>
    <row r="54" spans="4:27" s="7" customFormat="1" x14ac:dyDescent="0.25">
      <c r="D54" s="44">
        <f t="shared" si="5"/>
        <v>199</v>
      </c>
      <c r="F54" s="4" t="str">
        <f t="shared" si="2"/>
        <v xml:space="preserve"> , </v>
      </c>
      <c r="I54" s="46">
        <f t="shared" ca="1" si="4"/>
        <v>45134</v>
      </c>
      <c r="K54" s="35">
        <f t="shared" ca="1" si="0"/>
        <v>123</v>
      </c>
      <c r="P54" s="40" t="str">
        <f>IFERROR(IF(OR(#REF!="Outreach",#REF!=""),"",#REF!),"")</f>
        <v/>
      </c>
    </row>
    <row r="55" spans="4:27" s="4" customFormat="1" x14ac:dyDescent="0.25">
      <c r="D55" s="44">
        <f t="shared" si="5"/>
        <v>199</v>
      </c>
      <c r="F55" s="4" t="str">
        <f t="shared" si="2"/>
        <v xml:space="preserve"> , </v>
      </c>
      <c r="I55" s="6">
        <f t="shared" ca="1" si="4"/>
        <v>45134</v>
      </c>
      <c r="K55" s="35">
        <f t="shared" ca="1" si="0"/>
        <v>123</v>
      </c>
      <c r="P55" s="40" t="str">
        <f>IFERROR(IF(OR(#REF!="Outreach",#REF!=""),"",#REF!),"")</f>
        <v/>
      </c>
      <c r="X55" s="7"/>
      <c r="AA55" s="7"/>
    </row>
    <row r="56" spans="4:27" s="7" customFormat="1" x14ac:dyDescent="0.25">
      <c r="D56" s="44">
        <f t="shared" si="5"/>
        <v>199</v>
      </c>
      <c r="F56" s="4" t="str">
        <f t="shared" si="2"/>
        <v xml:space="preserve"> , </v>
      </c>
      <c r="I56" s="46">
        <f t="shared" ca="1" si="4"/>
        <v>45134</v>
      </c>
      <c r="K56" s="35">
        <f t="shared" ca="1" si="0"/>
        <v>123</v>
      </c>
      <c r="P56" s="40" t="str">
        <f>IFERROR(IF(OR(#REF!="Outreach",#REF!=""),"",#REF!),"")</f>
        <v/>
      </c>
    </row>
    <row r="57" spans="4:27" s="4" customFormat="1" x14ac:dyDescent="0.25">
      <c r="D57" s="44">
        <f t="shared" si="5"/>
        <v>199</v>
      </c>
      <c r="F57" s="4" t="str">
        <f t="shared" si="2"/>
        <v xml:space="preserve"> , </v>
      </c>
      <c r="I57" s="6">
        <f t="shared" ca="1" si="4"/>
        <v>45134</v>
      </c>
      <c r="K57" s="35">
        <f t="shared" ca="1" si="0"/>
        <v>123</v>
      </c>
      <c r="P57" s="40" t="str">
        <f>IFERROR(IF(OR(#REF!="Outreach",#REF!=""),"",#REF!),"")</f>
        <v/>
      </c>
      <c r="X57" s="7"/>
      <c r="AA57" s="7"/>
    </row>
    <row r="58" spans="4:27" s="7" customFormat="1" x14ac:dyDescent="0.25">
      <c r="D58" s="44">
        <f t="shared" si="5"/>
        <v>199</v>
      </c>
      <c r="F58" s="4" t="str">
        <f t="shared" si="2"/>
        <v xml:space="preserve"> , </v>
      </c>
      <c r="I58" s="46">
        <f t="shared" ca="1" si="4"/>
        <v>45134</v>
      </c>
      <c r="K58" s="35">
        <f t="shared" ca="1" si="0"/>
        <v>123</v>
      </c>
      <c r="P58" s="40" t="str">
        <f>IFERROR(IF(OR(#REF!="Outreach",#REF!=""),"",#REF!),"")</f>
        <v/>
      </c>
    </row>
    <row r="59" spans="4:27" s="4" customFormat="1" x14ac:dyDescent="0.25">
      <c r="D59" s="44">
        <f t="shared" si="5"/>
        <v>199</v>
      </c>
      <c r="F59" s="4" t="str">
        <f t="shared" si="2"/>
        <v xml:space="preserve"> , </v>
      </c>
      <c r="I59" s="6">
        <f t="shared" ca="1" si="4"/>
        <v>45134</v>
      </c>
      <c r="K59" s="35">
        <f t="shared" ca="1" si="0"/>
        <v>123</v>
      </c>
      <c r="P59" s="40" t="str">
        <f>IFERROR(IF(OR(#REF!="Outreach",#REF!=""),"",#REF!),"")</f>
        <v/>
      </c>
      <c r="X59" s="7"/>
      <c r="AA59" s="7"/>
    </row>
    <row r="60" spans="4:27" s="7" customFormat="1" x14ac:dyDescent="0.25">
      <c r="D60" s="44">
        <f t="shared" si="5"/>
        <v>199</v>
      </c>
      <c r="F60" s="4" t="str">
        <f t="shared" si="2"/>
        <v xml:space="preserve"> , </v>
      </c>
      <c r="I60" s="46">
        <f t="shared" ca="1" si="4"/>
        <v>45134</v>
      </c>
      <c r="K60" s="35">
        <f t="shared" ca="1" si="0"/>
        <v>123</v>
      </c>
      <c r="P60" s="40" t="str">
        <f>IFERROR(IF(OR(#REF!="Outreach",#REF!=""),"",#REF!),"")</f>
        <v/>
      </c>
    </row>
    <row r="61" spans="4:27" s="4" customFormat="1" x14ac:dyDescent="0.25">
      <c r="D61" s="44">
        <f t="shared" si="5"/>
        <v>199</v>
      </c>
      <c r="F61" s="4" t="str">
        <f t="shared" si="2"/>
        <v xml:space="preserve"> , </v>
      </c>
      <c r="I61" s="6">
        <f t="shared" ca="1" si="4"/>
        <v>45134</v>
      </c>
      <c r="K61" s="35">
        <f t="shared" ca="1" si="0"/>
        <v>123</v>
      </c>
      <c r="P61" s="40" t="str">
        <f>IFERROR(IF(OR(#REF!="Outreach",#REF!=""),"",#REF!),"")</f>
        <v/>
      </c>
      <c r="X61" s="7"/>
      <c r="AA61" s="7"/>
    </row>
    <row r="62" spans="4:27" s="7" customFormat="1" x14ac:dyDescent="0.25">
      <c r="D62" s="44">
        <f t="shared" si="5"/>
        <v>199</v>
      </c>
      <c r="F62" s="4" t="str">
        <f t="shared" si="2"/>
        <v xml:space="preserve"> , </v>
      </c>
      <c r="I62" s="46">
        <f t="shared" ca="1" si="4"/>
        <v>45134</v>
      </c>
      <c r="K62" s="35">
        <f t="shared" ca="1" si="0"/>
        <v>123</v>
      </c>
      <c r="P62" s="40" t="str">
        <f>IFERROR(IF(OR(#REF!="Outreach",#REF!=""),"",#REF!),"")</f>
        <v/>
      </c>
    </row>
    <row r="63" spans="4:27" s="4" customFormat="1" x14ac:dyDescent="0.25">
      <c r="D63" s="44">
        <f t="shared" si="5"/>
        <v>199</v>
      </c>
      <c r="F63" s="4" t="str">
        <f t="shared" si="2"/>
        <v xml:space="preserve"> , </v>
      </c>
      <c r="I63" s="6">
        <f t="shared" ca="1" si="4"/>
        <v>45134</v>
      </c>
      <c r="K63" s="35">
        <f t="shared" ref="K63:K126" ca="1" si="6">DATEDIF(J63,TODAY(),"y")</f>
        <v>123</v>
      </c>
      <c r="P63" s="40" t="str">
        <f>IFERROR(IF(OR(#REF!="Outreach",#REF!=""),"",#REF!),"")</f>
        <v/>
      </c>
      <c r="X63" s="7"/>
      <c r="AA63" s="7"/>
    </row>
    <row r="64" spans="4:27" s="7" customFormat="1" x14ac:dyDescent="0.25">
      <c r="D64" s="44">
        <f t="shared" si="5"/>
        <v>199</v>
      </c>
      <c r="F64" s="4" t="str">
        <f t="shared" ref="F64:F127" si="7">CONCATENATE(G64," , ",H64)</f>
        <v xml:space="preserve"> , </v>
      </c>
      <c r="I64" s="46">
        <f ca="1">TODAY()</f>
        <v>45134</v>
      </c>
      <c r="K64" s="35">
        <f t="shared" ca="1" si="6"/>
        <v>123</v>
      </c>
      <c r="P64" s="40" t="str">
        <f>IFERROR(IF(OR(#REF!="Outreach",#REF!=""),"",#REF!),"")</f>
        <v/>
      </c>
    </row>
    <row r="65" spans="4:27" s="4" customFormat="1" x14ac:dyDescent="0.25">
      <c r="D65" s="44">
        <f t="shared" si="5"/>
        <v>199</v>
      </c>
      <c r="F65" s="4" t="str">
        <f t="shared" si="7"/>
        <v xml:space="preserve"> , </v>
      </c>
      <c r="I65" s="6">
        <f ca="1">TODAY()</f>
        <v>45134</v>
      </c>
      <c r="K65" s="35">
        <f t="shared" ca="1" si="6"/>
        <v>123</v>
      </c>
      <c r="P65" s="40" t="str">
        <f>IFERROR(IF(OR(#REF!="Outreach",#REF!=""),"",#REF!),"")</f>
        <v/>
      </c>
      <c r="X65" s="7"/>
      <c r="AA65" s="7"/>
    </row>
    <row r="66" spans="4:27" s="7" customFormat="1" x14ac:dyDescent="0.25">
      <c r="D66" s="44">
        <f t="shared" si="5"/>
        <v>199</v>
      </c>
      <c r="F66" s="4" t="str">
        <f t="shared" si="7"/>
        <v xml:space="preserve"> , </v>
      </c>
      <c r="I66" s="46">
        <f ca="1">TODAY()</f>
        <v>45134</v>
      </c>
      <c r="K66" s="35">
        <f t="shared" ca="1" si="6"/>
        <v>123</v>
      </c>
      <c r="P66" s="40" t="str">
        <f>IFERROR(IF(OR(#REF!="Outreach",#REF!=""),"",#REF!),"")</f>
        <v/>
      </c>
    </row>
    <row r="67" spans="4:27" s="4" customFormat="1" x14ac:dyDescent="0.25">
      <c r="D67" s="44">
        <f t="shared" si="5"/>
        <v>199</v>
      </c>
      <c r="F67" s="4" t="str">
        <f t="shared" si="7"/>
        <v xml:space="preserve"> , </v>
      </c>
      <c r="I67" s="6">
        <f t="shared" ref="I67:I92" ca="1" si="8">TODAY()</f>
        <v>45134</v>
      </c>
      <c r="K67" s="35">
        <f t="shared" ca="1" si="6"/>
        <v>123</v>
      </c>
      <c r="P67" s="40" t="str">
        <f>IFERROR(IF(OR(#REF!="Outreach",#REF!=""),"",#REF!),"")</f>
        <v/>
      </c>
      <c r="X67" s="7"/>
      <c r="AA67" s="7"/>
    </row>
    <row r="68" spans="4:27" s="7" customFormat="1" x14ac:dyDescent="0.25">
      <c r="D68" s="44">
        <f t="shared" si="5"/>
        <v>199</v>
      </c>
      <c r="F68" s="4" t="str">
        <f t="shared" si="7"/>
        <v xml:space="preserve"> , </v>
      </c>
      <c r="I68" s="46">
        <f t="shared" ca="1" si="8"/>
        <v>45134</v>
      </c>
      <c r="K68" s="35">
        <f t="shared" ca="1" si="6"/>
        <v>123</v>
      </c>
      <c r="P68" s="40" t="str">
        <f>IFERROR(IF(OR(#REF!="Outreach",#REF!=""),"",#REF!),"")</f>
        <v/>
      </c>
    </row>
    <row r="69" spans="4:27" s="4" customFormat="1" x14ac:dyDescent="0.25">
      <c r="D69" s="44">
        <f t="shared" si="5"/>
        <v>199</v>
      </c>
      <c r="F69" s="4" t="str">
        <f t="shared" si="7"/>
        <v xml:space="preserve"> , </v>
      </c>
      <c r="I69" s="6">
        <f t="shared" ca="1" si="8"/>
        <v>45134</v>
      </c>
      <c r="K69" s="35">
        <f t="shared" ca="1" si="6"/>
        <v>123</v>
      </c>
      <c r="P69" s="40" t="str">
        <f>IFERROR(IF(OR(#REF!="Outreach",#REF!=""),"",#REF!),"")</f>
        <v/>
      </c>
      <c r="X69" s="7"/>
      <c r="AA69" s="7"/>
    </row>
    <row r="70" spans="4:27" s="7" customFormat="1" x14ac:dyDescent="0.25">
      <c r="D70" s="44">
        <f t="shared" si="5"/>
        <v>199</v>
      </c>
      <c r="F70" s="4" t="str">
        <f t="shared" si="7"/>
        <v xml:space="preserve"> , </v>
      </c>
      <c r="I70" s="46">
        <f t="shared" ca="1" si="8"/>
        <v>45134</v>
      </c>
      <c r="K70" s="35">
        <f t="shared" ca="1" si="6"/>
        <v>123</v>
      </c>
      <c r="P70" s="40" t="str">
        <f>IFERROR(IF(OR(#REF!="Outreach",#REF!=""),"",#REF!),"")</f>
        <v/>
      </c>
    </row>
    <row r="71" spans="4:27" s="4" customFormat="1" x14ac:dyDescent="0.25">
      <c r="D71" s="44">
        <f t="shared" ref="D71:D102" si="9">COUNTIF($F$2:$F$200,F72)</f>
        <v>199</v>
      </c>
      <c r="F71" s="4" t="str">
        <f t="shared" si="7"/>
        <v xml:space="preserve"> , </v>
      </c>
      <c r="I71" s="6">
        <f t="shared" ca="1" si="8"/>
        <v>45134</v>
      </c>
      <c r="K71" s="35">
        <f t="shared" ca="1" si="6"/>
        <v>123</v>
      </c>
      <c r="P71" s="40" t="str">
        <f>IFERROR(IF(OR(#REF!="Outreach",#REF!=""),"",#REF!),"")</f>
        <v/>
      </c>
      <c r="X71" s="7"/>
      <c r="AA71" s="7"/>
    </row>
    <row r="72" spans="4:27" s="7" customFormat="1" x14ac:dyDescent="0.25">
      <c r="D72" s="44">
        <f t="shared" si="9"/>
        <v>199</v>
      </c>
      <c r="F72" s="4" t="str">
        <f t="shared" si="7"/>
        <v xml:space="preserve"> , </v>
      </c>
      <c r="I72" s="46">
        <f t="shared" ca="1" si="8"/>
        <v>45134</v>
      </c>
      <c r="K72" s="35">
        <f t="shared" ca="1" si="6"/>
        <v>123</v>
      </c>
      <c r="P72" s="40" t="str">
        <f>IFERROR(IF(OR(#REF!="Outreach",#REF!=""),"",#REF!),"")</f>
        <v/>
      </c>
    </row>
    <row r="73" spans="4:27" s="4" customFormat="1" x14ac:dyDescent="0.25">
      <c r="D73" s="44">
        <f t="shared" si="9"/>
        <v>199</v>
      </c>
      <c r="F73" s="4" t="str">
        <f t="shared" si="7"/>
        <v xml:space="preserve"> , </v>
      </c>
      <c r="I73" s="6">
        <f t="shared" ca="1" si="8"/>
        <v>45134</v>
      </c>
      <c r="K73" s="35">
        <f t="shared" ca="1" si="6"/>
        <v>123</v>
      </c>
      <c r="P73" s="40" t="str">
        <f>IFERROR(IF(OR(#REF!="Outreach",#REF!=""),"",#REF!),"")</f>
        <v/>
      </c>
      <c r="X73" s="7"/>
      <c r="AA73" s="7"/>
    </row>
    <row r="74" spans="4:27" s="7" customFormat="1" x14ac:dyDescent="0.25">
      <c r="D74" s="44">
        <f t="shared" si="9"/>
        <v>199</v>
      </c>
      <c r="F74" s="4" t="str">
        <f t="shared" si="7"/>
        <v xml:space="preserve"> , </v>
      </c>
      <c r="I74" s="46">
        <f t="shared" ca="1" si="8"/>
        <v>45134</v>
      </c>
      <c r="K74" s="35">
        <f t="shared" ca="1" si="6"/>
        <v>123</v>
      </c>
      <c r="P74" s="40" t="str">
        <f>IFERROR(IF(OR(#REF!="Outreach",#REF!=""),"",#REF!),"")</f>
        <v/>
      </c>
    </row>
    <row r="75" spans="4:27" s="4" customFormat="1" x14ac:dyDescent="0.25">
      <c r="D75" s="44">
        <f t="shared" si="9"/>
        <v>199</v>
      </c>
      <c r="F75" s="4" t="str">
        <f t="shared" si="7"/>
        <v xml:space="preserve"> , </v>
      </c>
      <c r="I75" s="6">
        <f t="shared" ca="1" si="8"/>
        <v>45134</v>
      </c>
      <c r="K75" s="35">
        <f t="shared" ca="1" si="6"/>
        <v>123</v>
      </c>
      <c r="P75" s="40" t="str">
        <f>IFERROR(IF(OR(#REF!="Outreach",#REF!=""),"",#REF!),"")</f>
        <v/>
      </c>
      <c r="X75" s="7"/>
      <c r="AA75" s="7"/>
    </row>
    <row r="76" spans="4:27" s="7" customFormat="1" x14ac:dyDescent="0.25">
      <c r="D76" s="44">
        <f t="shared" si="9"/>
        <v>199</v>
      </c>
      <c r="F76" s="4" t="str">
        <f t="shared" si="7"/>
        <v xml:space="preserve"> , </v>
      </c>
      <c r="I76" s="46">
        <f t="shared" ca="1" si="8"/>
        <v>45134</v>
      </c>
      <c r="K76" s="35">
        <f t="shared" ca="1" si="6"/>
        <v>123</v>
      </c>
      <c r="P76" s="40" t="str">
        <f>IFERROR(IF(OR(#REF!="Outreach",#REF!=""),"",#REF!),"")</f>
        <v/>
      </c>
    </row>
    <row r="77" spans="4:27" s="4" customFormat="1" x14ac:dyDescent="0.25">
      <c r="D77" s="44">
        <f t="shared" si="9"/>
        <v>199</v>
      </c>
      <c r="F77" s="4" t="str">
        <f t="shared" si="7"/>
        <v xml:space="preserve"> , </v>
      </c>
      <c r="I77" s="6">
        <f t="shared" ca="1" si="8"/>
        <v>45134</v>
      </c>
      <c r="K77" s="35">
        <f t="shared" ca="1" si="6"/>
        <v>123</v>
      </c>
      <c r="P77" s="40" t="str">
        <f>IFERROR(IF(OR(#REF!="Outreach",#REF!=""),"",#REF!),"")</f>
        <v/>
      </c>
      <c r="X77" s="7"/>
      <c r="AA77" s="7"/>
    </row>
    <row r="78" spans="4:27" s="7" customFormat="1" x14ac:dyDescent="0.25">
      <c r="D78" s="44">
        <f t="shared" si="9"/>
        <v>199</v>
      </c>
      <c r="F78" s="4" t="str">
        <f t="shared" si="7"/>
        <v xml:space="preserve"> , </v>
      </c>
      <c r="I78" s="46">
        <f t="shared" ca="1" si="8"/>
        <v>45134</v>
      </c>
      <c r="K78" s="35">
        <f t="shared" ca="1" si="6"/>
        <v>123</v>
      </c>
      <c r="P78" s="40" t="str">
        <f>IFERROR(IF(OR(#REF!="Outreach",#REF!=""),"",#REF!),"")</f>
        <v/>
      </c>
    </row>
    <row r="79" spans="4:27" s="4" customFormat="1" x14ac:dyDescent="0.25">
      <c r="D79" s="44">
        <f t="shared" si="9"/>
        <v>199</v>
      </c>
      <c r="F79" s="4" t="str">
        <f t="shared" si="7"/>
        <v xml:space="preserve"> , </v>
      </c>
      <c r="I79" s="6">
        <f t="shared" ca="1" si="8"/>
        <v>45134</v>
      </c>
      <c r="K79" s="35">
        <f t="shared" ca="1" si="6"/>
        <v>123</v>
      </c>
      <c r="P79" s="40" t="str">
        <f>IFERROR(IF(OR(#REF!="Outreach",#REF!=""),"",#REF!),"")</f>
        <v/>
      </c>
      <c r="X79" s="7"/>
      <c r="AA79" s="7"/>
    </row>
    <row r="80" spans="4:27" s="7" customFormat="1" x14ac:dyDescent="0.25">
      <c r="D80" s="44">
        <f t="shared" si="9"/>
        <v>199</v>
      </c>
      <c r="F80" s="4" t="str">
        <f t="shared" si="7"/>
        <v xml:space="preserve"> , </v>
      </c>
      <c r="I80" s="46">
        <f t="shared" ca="1" si="8"/>
        <v>45134</v>
      </c>
      <c r="K80" s="35">
        <f t="shared" ca="1" si="6"/>
        <v>123</v>
      </c>
      <c r="P80" s="40" t="str">
        <f>IFERROR(IF(OR(#REF!="Outreach",#REF!=""),"",#REF!),"")</f>
        <v/>
      </c>
    </row>
    <row r="81" spans="4:27" s="4" customFormat="1" x14ac:dyDescent="0.25">
      <c r="D81" s="44">
        <f t="shared" si="9"/>
        <v>199</v>
      </c>
      <c r="F81" s="4" t="str">
        <f t="shared" si="7"/>
        <v xml:space="preserve"> , </v>
      </c>
      <c r="I81" s="6">
        <f t="shared" ca="1" si="8"/>
        <v>45134</v>
      </c>
      <c r="K81" s="35">
        <f t="shared" ca="1" si="6"/>
        <v>123</v>
      </c>
      <c r="P81" s="40" t="str">
        <f>IFERROR(IF(OR(#REF!="Outreach",#REF!=""),"",#REF!),"")</f>
        <v/>
      </c>
      <c r="X81" s="7"/>
      <c r="AA81" s="7"/>
    </row>
    <row r="82" spans="4:27" s="7" customFormat="1" x14ac:dyDescent="0.25">
      <c r="D82" s="44">
        <f t="shared" si="9"/>
        <v>199</v>
      </c>
      <c r="F82" s="4" t="str">
        <f t="shared" si="7"/>
        <v xml:space="preserve"> , </v>
      </c>
      <c r="I82" s="46">
        <f t="shared" ca="1" si="8"/>
        <v>45134</v>
      </c>
      <c r="K82" s="35">
        <f t="shared" ca="1" si="6"/>
        <v>123</v>
      </c>
      <c r="P82" s="40" t="str">
        <f>IFERROR(IF(OR(#REF!="Outreach",#REF!=""),"",#REF!),"")</f>
        <v/>
      </c>
    </row>
    <row r="83" spans="4:27" s="4" customFormat="1" x14ac:dyDescent="0.25">
      <c r="D83" s="44">
        <f t="shared" si="9"/>
        <v>199</v>
      </c>
      <c r="F83" s="4" t="str">
        <f t="shared" si="7"/>
        <v xml:space="preserve"> , </v>
      </c>
      <c r="I83" s="6">
        <f t="shared" ca="1" si="8"/>
        <v>45134</v>
      </c>
      <c r="K83" s="35">
        <f t="shared" ca="1" si="6"/>
        <v>123</v>
      </c>
      <c r="P83" s="40" t="str">
        <f>IFERROR(IF(OR(#REF!="Outreach",#REF!=""),"",#REF!),"")</f>
        <v/>
      </c>
      <c r="X83" s="7"/>
      <c r="AA83" s="7"/>
    </row>
    <row r="84" spans="4:27" s="7" customFormat="1" x14ac:dyDescent="0.25">
      <c r="D84" s="44">
        <f t="shared" si="9"/>
        <v>199</v>
      </c>
      <c r="F84" s="4" t="str">
        <f t="shared" si="7"/>
        <v xml:space="preserve"> , </v>
      </c>
      <c r="I84" s="46">
        <f t="shared" ca="1" si="8"/>
        <v>45134</v>
      </c>
      <c r="K84" s="35">
        <f t="shared" ca="1" si="6"/>
        <v>123</v>
      </c>
      <c r="P84" s="40" t="str">
        <f>IFERROR(IF(OR(#REF!="Outreach",#REF!=""),"",#REF!),"")</f>
        <v/>
      </c>
    </row>
    <row r="85" spans="4:27" s="4" customFormat="1" x14ac:dyDescent="0.25">
      <c r="D85" s="44">
        <f t="shared" si="9"/>
        <v>199</v>
      </c>
      <c r="F85" s="4" t="str">
        <f t="shared" si="7"/>
        <v xml:space="preserve"> , </v>
      </c>
      <c r="I85" s="6">
        <f t="shared" ca="1" si="8"/>
        <v>45134</v>
      </c>
      <c r="K85" s="35">
        <f t="shared" ca="1" si="6"/>
        <v>123</v>
      </c>
      <c r="P85" s="40" t="str">
        <f>IFERROR(IF(OR(#REF!="Outreach",#REF!=""),"",#REF!),"")</f>
        <v/>
      </c>
      <c r="X85" s="7"/>
      <c r="AA85" s="7"/>
    </row>
    <row r="86" spans="4:27" s="7" customFormat="1" x14ac:dyDescent="0.25">
      <c r="D86" s="44">
        <f t="shared" si="9"/>
        <v>199</v>
      </c>
      <c r="F86" s="4" t="str">
        <f t="shared" si="7"/>
        <v xml:space="preserve"> , </v>
      </c>
      <c r="I86" s="46">
        <f t="shared" ca="1" si="8"/>
        <v>45134</v>
      </c>
      <c r="K86" s="35">
        <f t="shared" ca="1" si="6"/>
        <v>123</v>
      </c>
      <c r="P86" s="40" t="str">
        <f>IFERROR(IF(OR(#REF!="Outreach",#REF!=""),"",#REF!),"")</f>
        <v/>
      </c>
    </row>
    <row r="87" spans="4:27" s="4" customFormat="1" x14ac:dyDescent="0.25">
      <c r="D87" s="44">
        <f t="shared" si="9"/>
        <v>199</v>
      </c>
      <c r="F87" s="4" t="str">
        <f t="shared" si="7"/>
        <v xml:space="preserve"> , </v>
      </c>
      <c r="I87" s="6">
        <f t="shared" ca="1" si="8"/>
        <v>45134</v>
      </c>
      <c r="K87" s="35">
        <f t="shared" ca="1" si="6"/>
        <v>123</v>
      </c>
      <c r="P87" s="40" t="str">
        <f>IFERROR(IF(OR(#REF!="Outreach",#REF!=""),"",#REF!),"")</f>
        <v/>
      </c>
      <c r="X87" s="7"/>
      <c r="AA87" s="7"/>
    </row>
    <row r="88" spans="4:27" s="7" customFormat="1" x14ac:dyDescent="0.25">
      <c r="D88" s="44">
        <f t="shared" si="9"/>
        <v>199</v>
      </c>
      <c r="F88" s="4" t="str">
        <f t="shared" si="7"/>
        <v xml:space="preserve"> , </v>
      </c>
      <c r="I88" s="46">
        <f t="shared" ca="1" si="8"/>
        <v>45134</v>
      </c>
      <c r="K88" s="35">
        <f t="shared" ca="1" si="6"/>
        <v>123</v>
      </c>
      <c r="P88" s="40" t="str">
        <f>IFERROR(IF(OR(#REF!="Outreach",#REF!=""),"",#REF!),"")</f>
        <v/>
      </c>
    </row>
    <row r="89" spans="4:27" s="4" customFormat="1" x14ac:dyDescent="0.25">
      <c r="D89" s="44">
        <f t="shared" si="9"/>
        <v>199</v>
      </c>
      <c r="F89" s="4" t="str">
        <f t="shared" si="7"/>
        <v xml:space="preserve"> , </v>
      </c>
      <c r="I89" s="6">
        <f t="shared" ca="1" si="8"/>
        <v>45134</v>
      </c>
      <c r="K89" s="35">
        <f t="shared" ca="1" si="6"/>
        <v>123</v>
      </c>
      <c r="P89" s="40" t="str">
        <f>IFERROR(IF(OR(#REF!="Outreach",#REF!=""),"",#REF!),"")</f>
        <v/>
      </c>
      <c r="X89" s="7"/>
      <c r="AA89" s="7"/>
    </row>
    <row r="90" spans="4:27" s="7" customFormat="1" x14ac:dyDescent="0.25">
      <c r="D90" s="44">
        <f t="shared" si="9"/>
        <v>199</v>
      </c>
      <c r="F90" s="4" t="str">
        <f t="shared" si="7"/>
        <v xml:space="preserve"> , </v>
      </c>
      <c r="I90" s="46">
        <f t="shared" ca="1" si="8"/>
        <v>45134</v>
      </c>
      <c r="K90" s="35">
        <f t="shared" ca="1" si="6"/>
        <v>123</v>
      </c>
      <c r="P90" s="40" t="str">
        <f>IFERROR(IF(OR(#REF!="Outreach",#REF!=""),"",#REF!),"")</f>
        <v/>
      </c>
    </row>
    <row r="91" spans="4:27" s="4" customFormat="1" x14ac:dyDescent="0.25">
      <c r="D91" s="44">
        <f t="shared" si="9"/>
        <v>199</v>
      </c>
      <c r="F91" s="4" t="str">
        <f t="shared" si="7"/>
        <v xml:space="preserve"> , </v>
      </c>
      <c r="I91" s="6">
        <f t="shared" ca="1" si="8"/>
        <v>45134</v>
      </c>
      <c r="K91" s="35">
        <f t="shared" ca="1" si="6"/>
        <v>123</v>
      </c>
      <c r="P91" s="40" t="str">
        <f>IFERROR(IF(OR(#REF!="Outreach",#REF!=""),"",#REF!),"")</f>
        <v/>
      </c>
      <c r="X91" s="7"/>
      <c r="AA91" s="7"/>
    </row>
    <row r="92" spans="4:27" s="7" customFormat="1" x14ac:dyDescent="0.25">
      <c r="D92" s="44">
        <f t="shared" si="9"/>
        <v>199</v>
      </c>
      <c r="F92" s="4" t="str">
        <f t="shared" si="7"/>
        <v xml:space="preserve"> , </v>
      </c>
      <c r="I92" s="46">
        <f t="shared" ca="1" si="8"/>
        <v>45134</v>
      </c>
      <c r="K92" s="35">
        <f t="shared" ca="1" si="6"/>
        <v>123</v>
      </c>
      <c r="P92" s="40" t="str">
        <f>IFERROR(IF(OR(#REF!="Outreach",#REF!=""),"",#REF!),"")</f>
        <v/>
      </c>
    </row>
    <row r="93" spans="4:27" s="4" customFormat="1" x14ac:dyDescent="0.25">
      <c r="D93" s="44">
        <f t="shared" si="9"/>
        <v>199</v>
      </c>
      <c r="F93" s="4" t="str">
        <f t="shared" si="7"/>
        <v xml:space="preserve"> , </v>
      </c>
      <c r="I93" s="6">
        <f ca="1">TODAY()</f>
        <v>45134</v>
      </c>
      <c r="K93" s="35">
        <f t="shared" ca="1" si="6"/>
        <v>123</v>
      </c>
      <c r="P93" s="40" t="str">
        <f>IFERROR(IF(OR(#REF!="Outreach",#REF!=""),"",#REF!),"")</f>
        <v/>
      </c>
      <c r="X93" s="7"/>
      <c r="AA93" s="7"/>
    </row>
    <row r="94" spans="4:27" s="7" customFormat="1" x14ac:dyDescent="0.25">
      <c r="D94" s="44">
        <f t="shared" si="9"/>
        <v>199</v>
      </c>
      <c r="F94" s="4" t="str">
        <f t="shared" si="7"/>
        <v xml:space="preserve"> , </v>
      </c>
      <c r="I94" s="46">
        <f t="shared" ref="I94:I127" ca="1" si="10">TODAY()</f>
        <v>45134</v>
      </c>
      <c r="K94" s="35">
        <f t="shared" ca="1" si="6"/>
        <v>123</v>
      </c>
      <c r="P94" s="40" t="str">
        <f>IFERROR(IF(OR(#REF!="Outreach",#REF!=""),"",#REF!),"")</f>
        <v/>
      </c>
    </row>
    <row r="95" spans="4:27" s="4" customFormat="1" x14ac:dyDescent="0.25">
      <c r="D95" s="44">
        <f t="shared" si="9"/>
        <v>199</v>
      </c>
      <c r="F95" s="4" t="str">
        <f t="shared" si="7"/>
        <v xml:space="preserve"> , </v>
      </c>
      <c r="I95" s="6">
        <f t="shared" ca="1" si="10"/>
        <v>45134</v>
      </c>
      <c r="K95" s="35">
        <f t="shared" ca="1" si="6"/>
        <v>123</v>
      </c>
      <c r="P95" s="40" t="str">
        <f>IFERROR(IF(OR(#REF!="Outreach",#REF!=""),"",#REF!),"")</f>
        <v/>
      </c>
      <c r="X95" s="7"/>
      <c r="AA95" s="7"/>
    </row>
    <row r="96" spans="4:27" s="7" customFormat="1" x14ac:dyDescent="0.25">
      <c r="D96" s="44">
        <f t="shared" si="9"/>
        <v>199</v>
      </c>
      <c r="F96" s="4" t="str">
        <f t="shared" si="7"/>
        <v xml:space="preserve"> , </v>
      </c>
      <c r="I96" s="46">
        <f t="shared" ca="1" si="10"/>
        <v>45134</v>
      </c>
      <c r="K96" s="35">
        <f t="shared" ca="1" si="6"/>
        <v>123</v>
      </c>
      <c r="P96" s="40" t="str">
        <f>IFERROR(IF(OR(#REF!="Outreach",#REF!=""),"",#REF!),"")</f>
        <v/>
      </c>
    </row>
    <row r="97" spans="4:27" s="4" customFormat="1" x14ac:dyDescent="0.25">
      <c r="D97" s="44">
        <f t="shared" si="9"/>
        <v>199</v>
      </c>
      <c r="F97" s="4" t="str">
        <f t="shared" si="7"/>
        <v xml:space="preserve"> , </v>
      </c>
      <c r="I97" s="6">
        <f t="shared" ca="1" si="10"/>
        <v>45134</v>
      </c>
      <c r="K97" s="35">
        <f t="shared" ca="1" si="6"/>
        <v>123</v>
      </c>
      <c r="P97" s="40" t="str">
        <f>IFERROR(IF(OR(#REF!="Outreach",#REF!=""),"",#REF!),"")</f>
        <v/>
      </c>
      <c r="X97" s="7"/>
      <c r="AA97" s="7"/>
    </row>
    <row r="98" spans="4:27" s="7" customFormat="1" x14ac:dyDescent="0.25">
      <c r="D98" s="44">
        <f t="shared" si="9"/>
        <v>199</v>
      </c>
      <c r="F98" s="4" t="str">
        <f t="shared" si="7"/>
        <v xml:space="preserve"> , </v>
      </c>
      <c r="I98" s="46">
        <f t="shared" ca="1" si="10"/>
        <v>45134</v>
      </c>
      <c r="K98" s="35">
        <f t="shared" ca="1" si="6"/>
        <v>123</v>
      </c>
      <c r="P98" s="40" t="str">
        <f>IFERROR(IF(OR(#REF!="Outreach",#REF!=""),"",#REF!),"")</f>
        <v/>
      </c>
    </row>
    <row r="99" spans="4:27" s="4" customFormat="1" x14ac:dyDescent="0.25">
      <c r="D99" s="44">
        <f t="shared" si="9"/>
        <v>199</v>
      </c>
      <c r="F99" s="4" t="str">
        <f t="shared" si="7"/>
        <v xml:space="preserve"> , </v>
      </c>
      <c r="I99" s="6">
        <f t="shared" ca="1" si="10"/>
        <v>45134</v>
      </c>
      <c r="K99" s="35">
        <f t="shared" ca="1" si="6"/>
        <v>123</v>
      </c>
      <c r="P99" s="40" t="str">
        <f>IFERROR(IF(OR(#REF!="Outreach",#REF!=""),"",#REF!),"")</f>
        <v/>
      </c>
      <c r="X99" s="7"/>
      <c r="AA99" s="7"/>
    </row>
    <row r="100" spans="4:27" s="7" customFormat="1" x14ac:dyDescent="0.25">
      <c r="D100" s="44">
        <f t="shared" si="9"/>
        <v>199</v>
      </c>
      <c r="F100" s="4" t="str">
        <f t="shared" si="7"/>
        <v xml:space="preserve"> , </v>
      </c>
      <c r="I100" s="46">
        <f t="shared" ca="1" si="10"/>
        <v>45134</v>
      </c>
      <c r="K100" s="35">
        <f t="shared" ca="1" si="6"/>
        <v>123</v>
      </c>
      <c r="P100" s="40" t="str">
        <f>IFERROR(IF(OR(#REF!="Outreach",#REF!=""),"",#REF!),"")</f>
        <v/>
      </c>
    </row>
    <row r="101" spans="4:27" s="4" customFormat="1" x14ac:dyDescent="0.25">
      <c r="D101" s="44">
        <f t="shared" si="9"/>
        <v>199</v>
      </c>
      <c r="F101" s="4" t="str">
        <f t="shared" si="7"/>
        <v xml:space="preserve"> , </v>
      </c>
      <c r="I101" s="6">
        <f t="shared" ca="1" si="10"/>
        <v>45134</v>
      </c>
      <c r="K101" s="35">
        <f t="shared" ca="1" si="6"/>
        <v>123</v>
      </c>
      <c r="P101" s="40" t="str">
        <f>IFERROR(IF(OR(#REF!="Outreach",#REF!=""),"",#REF!),"")</f>
        <v/>
      </c>
      <c r="X101" s="7"/>
      <c r="AA101" s="7"/>
    </row>
    <row r="102" spans="4:27" s="7" customFormat="1" x14ac:dyDescent="0.25">
      <c r="D102" s="44">
        <f t="shared" si="9"/>
        <v>199</v>
      </c>
      <c r="F102" s="4" t="str">
        <f t="shared" si="7"/>
        <v xml:space="preserve"> , </v>
      </c>
      <c r="I102" s="46">
        <f t="shared" ca="1" si="10"/>
        <v>45134</v>
      </c>
      <c r="K102" s="35">
        <f t="shared" ca="1" si="6"/>
        <v>123</v>
      </c>
      <c r="P102" s="40" t="str">
        <f>IFERROR(IF(OR(#REF!="Outreach",#REF!=""),"",#REF!),"")</f>
        <v/>
      </c>
    </row>
    <row r="103" spans="4:27" s="4" customFormat="1" x14ac:dyDescent="0.25">
      <c r="D103" s="44">
        <f t="shared" ref="D103:D134" si="11">COUNTIF($F$2:$F$200,F104)</f>
        <v>199</v>
      </c>
      <c r="F103" s="4" t="str">
        <f t="shared" si="7"/>
        <v xml:space="preserve"> , </v>
      </c>
      <c r="I103" s="6">
        <f t="shared" ca="1" si="10"/>
        <v>45134</v>
      </c>
      <c r="K103" s="35">
        <f t="shared" ca="1" si="6"/>
        <v>123</v>
      </c>
      <c r="P103" s="40" t="str">
        <f>IFERROR(IF(OR(#REF!="Outreach",#REF!=""),"",#REF!),"")</f>
        <v/>
      </c>
      <c r="X103" s="7"/>
      <c r="AA103" s="7"/>
    </row>
    <row r="104" spans="4:27" s="7" customFormat="1" x14ac:dyDescent="0.25">
      <c r="D104" s="44">
        <f t="shared" si="11"/>
        <v>199</v>
      </c>
      <c r="F104" s="4" t="str">
        <f t="shared" si="7"/>
        <v xml:space="preserve"> , </v>
      </c>
      <c r="I104" s="46">
        <f t="shared" ca="1" si="10"/>
        <v>45134</v>
      </c>
      <c r="K104" s="35">
        <f t="shared" ca="1" si="6"/>
        <v>123</v>
      </c>
      <c r="P104" s="40" t="str">
        <f>IFERROR(IF(OR(#REF!="Outreach",#REF!=""),"",#REF!),"")</f>
        <v/>
      </c>
    </row>
    <row r="105" spans="4:27" s="4" customFormat="1" x14ac:dyDescent="0.25">
      <c r="D105" s="44">
        <f t="shared" si="11"/>
        <v>199</v>
      </c>
      <c r="F105" s="4" t="str">
        <f t="shared" si="7"/>
        <v xml:space="preserve"> , </v>
      </c>
      <c r="I105" s="6">
        <f t="shared" ca="1" si="10"/>
        <v>45134</v>
      </c>
      <c r="K105" s="35">
        <f t="shared" ca="1" si="6"/>
        <v>123</v>
      </c>
      <c r="P105" s="40" t="str">
        <f>IFERROR(IF(OR(#REF!="Outreach",#REF!=""),"",#REF!),"")</f>
        <v/>
      </c>
      <c r="X105" s="7"/>
      <c r="AA105" s="7"/>
    </row>
    <row r="106" spans="4:27" s="7" customFormat="1" x14ac:dyDescent="0.25">
      <c r="D106" s="44">
        <f t="shared" si="11"/>
        <v>199</v>
      </c>
      <c r="F106" s="4" t="str">
        <f t="shared" si="7"/>
        <v xml:space="preserve"> , </v>
      </c>
      <c r="I106" s="46">
        <f t="shared" ca="1" si="10"/>
        <v>45134</v>
      </c>
      <c r="K106" s="35">
        <f t="shared" ca="1" si="6"/>
        <v>123</v>
      </c>
      <c r="P106" s="40" t="str">
        <f>IFERROR(IF(OR(#REF!="Outreach",#REF!=""),"",#REF!),"")</f>
        <v/>
      </c>
    </row>
    <row r="107" spans="4:27" s="4" customFormat="1" x14ac:dyDescent="0.25">
      <c r="D107" s="44">
        <f t="shared" si="11"/>
        <v>199</v>
      </c>
      <c r="F107" s="4" t="str">
        <f t="shared" si="7"/>
        <v xml:space="preserve"> , </v>
      </c>
      <c r="I107" s="6">
        <f t="shared" ca="1" si="10"/>
        <v>45134</v>
      </c>
      <c r="K107" s="35">
        <f t="shared" ca="1" si="6"/>
        <v>123</v>
      </c>
      <c r="P107" s="40" t="str">
        <f>IFERROR(IF(OR(#REF!="Outreach",#REF!=""),"",#REF!),"")</f>
        <v/>
      </c>
      <c r="X107" s="7"/>
      <c r="AA107" s="7"/>
    </row>
    <row r="108" spans="4:27" s="7" customFormat="1" x14ac:dyDescent="0.25">
      <c r="D108" s="44">
        <f t="shared" si="11"/>
        <v>199</v>
      </c>
      <c r="F108" s="4" t="str">
        <f t="shared" si="7"/>
        <v xml:space="preserve"> , </v>
      </c>
      <c r="I108" s="46">
        <f t="shared" ca="1" si="10"/>
        <v>45134</v>
      </c>
      <c r="K108" s="35">
        <f t="shared" ca="1" si="6"/>
        <v>123</v>
      </c>
      <c r="P108" s="40" t="str">
        <f>IFERROR(IF(OR(#REF!="Outreach",#REF!=""),"",#REF!),"")</f>
        <v/>
      </c>
    </row>
    <row r="109" spans="4:27" s="4" customFormat="1" x14ac:dyDescent="0.25">
      <c r="D109" s="44">
        <f t="shared" si="11"/>
        <v>199</v>
      </c>
      <c r="F109" s="4" t="str">
        <f t="shared" si="7"/>
        <v xml:space="preserve"> , </v>
      </c>
      <c r="I109" s="6">
        <f t="shared" ca="1" si="10"/>
        <v>45134</v>
      </c>
      <c r="K109" s="35">
        <f t="shared" ca="1" si="6"/>
        <v>123</v>
      </c>
      <c r="P109" s="40" t="str">
        <f>IFERROR(IF(OR(#REF!="Outreach",#REF!=""),"",#REF!),"")</f>
        <v/>
      </c>
      <c r="X109" s="7"/>
      <c r="AA109" s="7"/>
    </row>
    <row r="110" spans="4:27" s="7" customFormat="1" x14ac:dyDescent="0.25">
      <c r="D110" s="44">
        <f t="shared" si="11"/>
        <v>199</v>
      </c>
      <c r="F110" s="4" t="str">
        <f t="shared" si="7"/>
        <v xml:space="preserve"> , </v>
      </c>
      <c r="I110" s="46">
        <f t="shared" ca="1" si="10"/>
        <v>45134</v>
      </c>
      <c r="K110" s="35">
        <f t="shared" ca="1" si="6"/>
        <v>123</v>
      </c>
      <c r="P110" s="40" t="str">
        <f>IFERROR(IF(OR(#REF!="Outreach",#REF!=""),"",#REF!),"")</f>
        <v/>
      </c>
    </row>
    <row r="111" spans="4:27" s="4" customFormat="1" x14ac:dyDescent="0.25">
      <c r="D111" s="44">
        <f t="shared" si="11"/>
        <v>199</v>
      </c>
      <c r="F111" s="4" t="str">
        <f t="shared" si="7"/>
        <v xml:space="preserve"> , </v>
      </c>
      <c r="I111" s="6">
        <f t="shared" ca="1" si="10"/>
        <v>45134</v>
      </c>
      <c r="K111" s="35">
        <f t="shared" ca="1" si="6"/>
        <v>123</v>
      </c>
      <c r="P111" s="40" t="str">
        <f>IFERROR(IF(OR(#REF!="Outreach",#REF!=""),"",#REF!),"")</f>
        <v/>
      </c>
      <c r="X111" s="7"/>
      <c r="AA111" s="7"/>
    </row>
    <row r="112" spans="4:27" s="7" customFormat="1" x14ac:dyDescent="0.25">
      <c r="D112" s="44">
        <f t="shared" si="11"/>
        <v>199</v>
      </c>
      <c r="F112" s="4" t="str">
        <f t="shared" si="7"/>
        <v xml:space="preserve"> , </v>
      </c>
      <c r="I112" s="46">
        <f t="shared" ca="1" si="10"/>
        <v>45134</v>
      </c>
      <c r="K112" s="35">
        <f t="shared" ca="1" si="6"/>
        <v>123</v>
      </c>
      <c r="P112" s="40" t="str">
        <f>IFERROR(IF(OR(#REF!="Outreach",#REF!=""),"",#REF!),"")</f>
        <v/>
      </c>
    </row>
    <row r="113" spans="4:27" s="4" customFormat="1" x14ac:dyDescent="0.25">
      <c r="D113" s="44">
        <f t="shared" si="11"/>
        <v>199</v>
      </c>
      <c r="F113" s="4" t="str">
        <f t="shared" si="7"/>
        <v xml:space="preserve"> , </v>
      </c>
      <c r="I113" s="6">
        <f t="shared" ca="1" si="10"/>
        <v>45134</v>
      </c>
      <c r="K113" s="35">
        <f t="shared" ca="1" si="6"/>
        <v>123</v>
      </c>
      <c r="P113" s="40" t="str">
        <f>IFERROR(IF(OR(#REF!="Outreach",#REF!=""),"",#REF!),"")</f>
        <v/>
      </c>
      <c r="X113" s="7"/>
      <c r="AA113" s="7"/>
    </row>
    <row r="114" spans="4:27" s="7" customFormat="1" x14ac:dyDescent="0.25">
      <c r="D114" s="44">
        <f t="shared" si="11"/>
        <v>199</v>
      </c>
      <c r="F114" s="4" t="str">
        <f t="shared" si="7"/>
        <v xml:space="preserve"> , </v>
      </c>
      <c r="I114" s="46">
        <f t="shared" ca="1" si="10"/>
        <v>45134</v>
      </c>
      <c r="K114" s="35">
        <f t="shared" ca="1" si="6"/>
        <v>123</v>
      </c>
      <c r="P114" s="40" t="str">
        <f>IFERROR(IF(OR(#REF!="Outreach",#REF!=""),"",#REF!),"")</f>
        <v/>
      </c>
    </row>
    <row r="115" spans="4:27" s="4" customFormat="1" x14ac:dyDescent="0.25">
      <c r="D115" s="44">
        <f t="shared" si="11"/>
        <v>199</v>
      </c>
      <c r="F115" s="4" t="str">
        <f t="shared" si="7"/>
        <v xml:space="preserve"> , </v>
      </c>
      <c r="I115" s="6">
        <f t="shared" ca="1" si="10"/>
        <v>45134</v>
      </c>
      <c r="K115" s="35">
        <f t="shared" ca="1" si="6"/>
        <v>123</v>
      </c>
      <c r="P115" s="40" t="str">
        <f>IFERROR(IF(OR(#REF!="Outreach",#REF!=""),"",#REF!),"")</f>
        <v/>
      </c>
      <c r="X115" s="7"/>
      <c r="AA115" s="7"/>
    </row>
    <row r="116" spans="4:27" s="7" customFormat="1" x14ac:dyDescent="0.25">
      <c r="D116" s="44">
        <f t="shared" si="11"/>
        <v>199</v>
      </c>
      <c r="F116" s="4" t="str">
        <f t="shared" si="7"/>
        <v xml:space="preserve"> , </v>
      </c>
      <c r="I116" s="46">
        <f t="shared" ca="1" si="10"/>
        <v>45134</v>
      </c>
      <c r="K116" s="35">
        <f t="shared" ca="1" si="6"/>
        <v>123</v>
      </c>
      <c r="P116" s="40" t="str">
        <f>IFERROR(IF(OR(#REF!="Outreach",#REF!=""),"",#REF!),"")</f>
        <v/>
      </c>
    </row>
    <row r="117" spans="4:27" s="4" customFormat="1" x14ac:dyDescent="0.25">
      <c r="D117" s="44">
        <f t="shared" si="11"/>
        <v>199</v>
      </c>
      <c r="F117" s="4" t="str">
        <f t="shared" si="7"/>
        <v xml:space="preserve"> , </v>
      </c>
      <c r="I117" s="6">
        <f t="shared" ca="1" si="10"/>
        <v>45134</v>
      </c>
      <c r="K117" s="35">
        <f t="shared" ca="1" si="6"/>
        <v>123</v>
      </c>
      <c r="P117" s="40" t="str">
        <f>IFERROR(IF(OR(#REF!="Outreach",#REF!=""),"",#REF!),"")</f>
        <v/>
      </c>
      <c r="X117" s="7"/>
      <c r="AA117" s="7"/>
    </row>
    <row r="118" spans="4:27" s="7" customFormat="1" x14ac:dyDescent="0.25">
      <c r="D118" s="44">
        <f t="shared" si="11"/>
        <v>199</v>
      </c>
      <c r="F118" s="4" t="str">
        <f t="shared" si="7"/>
        <v xml:space="preserve"> , </v>
      </c>
      <c r="I118" s="46">
        <f t="shared" ca="1" si="10"/>
        <v>45134</v>
      </c>
      <c r="K118" s="35">
        <f t="shared" ca="1" si="6"/>
        <v>123</v>
      </c>
      <c r="P118" s="40" t="str">
        <f>IFERROR(IF(OR(#REF!="Outreach",#REF!=""),"",#REF!),"")</f>
        <v/>
      </c>
    </row>
    <row r="119" spans="4:27" s="4" customFormat="1" x14ac:dyDescent="0.25">
      <c r="D119" s="44">
        <f t="shared" si="11"/>
        <v>199</v>
      </c>
      <c r="F119" s="4" t="str">
        <f t="shared" si="7"/>
        <v xml:space="preserve"> , </v>
      </c>
      <c r="I119" s="6">
        <f t="shared" ca="1" si="10"/>
        <v>45134</v>
      </c>
      <c r="K119" s="35">
        <f t="shared" ca="1" si="6"/>
        <v>123</v>
      </c>
      <c r="P119" s="40" t="str">
        <f>IFERROR(IF(OR(#REF!="Outreach",#REF!=""),"",#REF!),"")</f>
        <v/>
      </c>
      <c r="X119" s="7"/>
      <c r="AA119" s="7"/>
    </row>
    <row r="120" spans="4:27" s="7" customFormat="1" x14ac:dyDescent="0.25">
      <c r="D120" s="44">
        <f t="shared" si="11"/>
        <v>199</v>
      </c>
      <c r="F120" s="4" t="str">
        <f t="shared" si="7"/>
        <v xml:space="preserve"> , </v>
      </c>
      <c r="I120" s="46">
        <f t="shared" ca="1" si="10"/>
        <v>45134</v>
      </c>
      <c r="K120" s="35">
        <f t="shared" ca="1" si="6"/>
        <v>123</v>
      </c>
      <c r="P120" s="40" t="str">
        <f>IFERROR(IF(OR(#REF!="Outreach",#REF!=""),"",#REF!),"")</f>
        <v/>
      </c>
    </row>
    <row r="121" spans="4:27" s="4" customFormat="1" x14ac:dyDescent="0.25">
      <c r="D121" s="44">
        <f t="shared" si="11"/>
        <v>199</v>
      </c>
      <c r="F121" s="4" t="str">
        <f t="shared" si="7"/>
        <v xml:space="preserve"> , </v>
      </c>
      <c r="I121" s="6">
        <f t="shared" ca="1" si="10"/>
        <v>45134</v>
      </c>
      <c r="K121" s="35">
        <f t="shared" ca="1" si="6"/>
        <v>123</v>
      </c>
      <c r="P121" s="40" t="str">
        <f>IFERROR(IF(OR(#REF!="Outreach",#REF!=""),"",#REF!),"")</f>
        <v/>
      </c>
      <c r="X121" s="7"/>
      <c r="AA121" s="7"/>
    </row>
    <row r="122" spans="4:27" s="7" customFormat="1" x14ac:dyDescent="0.25">
      <c r="D122" s="44">
        <f t="shared" si="11"/>
        <v>199</v>
      </c>
      <c r="F122" s="4" t="str">
        <f t="shared" si="7"/>
        <v xml:space="preserve"> , </v>
      </c>
      <c r="I122" s="46">
        <f ca="1">TODAY()</f>
        <v>45134</v>
      </c>
      <c r="K122" s="35">
        <f t="shared" ca="1" si="6"/>
        <v>123</v>
      </c>
      <c r="P122" s="40" t="str">
        <f>IFERROR(IF(OR(#REF!="Outreach",#REF!=""),"",#REF!),"")</f>
        <v/>
      </c>
    </row>
    <row r="123" spans="4:27" s="4" customFormat="1" x14ac:dyDescent="0.25">
      <c r="D123" s="44">
        <f t="shared" si="11"/>
        <v>199</v>
      </c>
      <c r="F123" s="4" t="str">
        <f t="shared" si="7"/>
        <v xml:space="preserve"> , </v>
      </c>
      <c r="I123" s="6">
        <f t="shared" ca="1" si="10"/>
        <v>45134</v>
      </c>
      <c r="K123" s="35">
        <f t="shared" ca="1" si="6"/>
        <v>123</v>
      </c>
      <c r="P123" s="40" t="str">
        <f>IFERROR(IF(OR(#REF!="Outreach",#REF!=""),"",#REF!),"")</f>
        <v/>
      </c>
      <c r="X123" s="7"/>
      <c r="AA123" s="7"/>
    </row>
    <row r="124" spans="4:27" s="7" customFormat="1" x14ac:dyDescent="0.25">
      <c r="D124" s="44">
        <f t="shared" si="11"/>
        <v>199</v>
      </c>
      <c r="F124" s="4" t="str">
        <f t="shared" si="7"/>
        <v xml:space="preserve"> , </v>
      </c>
      <c r="I124" s="46">
        <f t="shared" ca="1" si="10"/>
        <v>45134</v>
      </c>
      <c r="K124" s="35">
        <f t="shared" ca="1" si="6"/>
        <v>123</v>
      </c>
      <c r="P124" s="40" t="str">
        <f>IFERROR(IF(OR(#REF!="Outreach",#REF!=""),"",#REF!),"")</f>
        <v/>
      </c>
    </row>
    <row r="125" spans="4:27" s="4" customFormat="1" x14ac:dyDescent="0.25">
      <c r="D125" s="44">
        <f t="shared" si="11"/>
        <v>199</v>
      </c>
      <c r="F125" s="4" t="str">
        <f t="shared" si="7"/>
        <v xml:space="preserve"> , </v>
      </c>
      <c r="I125" s="6">
        <f t="shared" ca="1" si="10"/>
        <v>45134</v>
      </c>
      <c r="K125" s="35">
        <f t="shared" ca="1" si="6"/>
        <v>123</v>
      </c>
      <c r="P125" s="40" t="str">
        <f>IFERROR(IF(OR(#REF!="Outreach",#REF!=""),"",#REF!),"")</f>
        <v/>
      </c>
      <c r="X125" s="7"/>
      <c r="AA125" s="7"/>
    </row>
    <row r="126" spans="4:27" s="7" customFormat="1" x14ac:dyDescent="0.25">
      <c r="D126" s="44">
        <f t="shared" si="11"/>
        <v>199</v>
      </c>
      <c r="F126" s="4" t="str">
        <f t="shared" si="7"/>
        <v xml:space="preserve"> , </v>
      </c>
      <c r="I126" s="46">
        <f t="shared" ca="1" si="10"/>
        <v>45134</v>
      </c>
      <c r="K126" s="35">
        <f t="shared" ca="1" si="6"/>
        <v>123</v>
      </c>
      <c r="P126" s="40" t="str">
        <f>IFERROR(IF(OR(#REF!="Outreach",#REF!=""),"",#REF!),"")</f>
        <v/>
      </c>
    </row>
    <row r="127" spans="4:27" s="4" customFormat="1" x14ac:dyDescent="0.25">
      <c r="D127" s="44">
        <f t="shared" si="11"/>
        <v>199</v>
      </c>
      <c r="F127" s="4" t="str">
        <f t="shared" si="7"/>
        <v xml:space="preserve"> , </v>
      </c>
      <c r="I127" s="6">
        <f t="shared" ca="1" si="10"/>
        <v>45134</v>
      </c>
      <c r="K127" s="35">
        <f t="shared" ref="K127:K190" ca="1" si="12">DATEDIF(J127,TODAY(),"y")</f>
        <v>123</v>
      </c>
      <c r="P127" s="40" t="str">
        <f>IFERROR(IF(OR(#REF!="Outreach",#REF!=""),"",#REF!),"")</f>
        <v/>
      </c>
      <c r="X127" s="7"/>
      <c r="AA127" s="7"/>
    </row>
    <row r="128" spans="4:27" s="7" customFormat="1" x14ac:dyDescent="0.25">
      <c r="D128" s="44">
        <f t="shared" si="11"/>
        <v>199</v>
      </c>
      <c r="F128" s="4" t="str">
        <f t="shared" ref="F128:F195" si="13">CONCATENATE(G128," , ",H128)</f>
        <v xml:space="preserve"> , </v>
      </c>
      <c r="I128" s="46">
        <f ca="1">TODAY()</f>
        <v>45134</v>
      </c>
      <c r="K128" s="35">
        <f t="shared" ca="1" si="12"/>
        <v>123</v>
      </c>
      <c r="P128" s="40" t="str">
        <f>IFERROR(IF(OR(#REF!="Outreach",#REF!=""),"",#REF!),"")</f>
        <v/>
      </c>
    </row>
    <row r="129" spans="4:27" s="4" customFormat="1" x14ac:dyDescent="0.25">
      <c r="D129" s="44">
        <f t="shared" si="11"/>
        <v>199</v>
      </c>
      <c r="F129" s="4" t="str">
        <f t="shared" si="13"/>
        <v xml:space="preserve"> , </v>
      </c>
      <c r="I129" s="6">
        <f t="shared" ref="I129:I171" ca="1" si="14">TODAY()</f>
        <v>45134</v>
      </c>
      <c r="K129" s="35">
        <f t="shared" ca="1" si="12"/>
        <v>123</v>
      </c>
      <c r="P129" s="40" t="str">
        <f>IFERROR(IF(OR(#REF!="Outreach",#REF!=""),"",#REF!),"")</f>
        <v/>
      </c>
      <c r="X129" s="7"/>
      <c r="AA129" s="7"/>
    </row>
    <row r="130" spans="4:27" s="7" customFormat="1" x14ac:dyDescent="0.25">
      <c r="D130" s="44">
        <f t="shared" si="11"/>
        <v>199</v>
      </c>
      <c r="F130" s="4" t="str">
        <f t="shared" si="13"/>
        <v xml:space="preserve"> , </v>
      </c>
      <c r="I130" s="46">
        <f t="shared" ca="1" si="14"/>
        <v>45134</v>
      </c>
      <c r="K130" s="35">
        <f t="shared" ca="1" si="12"/>
        <v>123</v>
      </c>
      <c r="P130" s="40" t="str">
        <f>IFERROR(IF(OR(#REF!="Outreach",#REF!=""),"",#REF!),"")</f>
        <v/>
      </c>
    </row>
    <row r="131" spans="4:27" s="4" customFormat="1" x14ac:dyDescent="0.25">
      <c r="D131" s="44">
        <f t="shared" si="11"/>
        <v>199</v>
      </c>
      <c r="F131" s="4" t="str">
        <f t="shared" si="13"/>
        <v xml:space="preserve"> , </v>
      </c>
      <c r="I131" s="6">
        <f t="shared" ca="1" si="14"/>
        <v>45134</v>
      </c>
      <c r="K131" s="35">
        <f t="shared" ca="1" si="12"/>
        <v>123</v>
      </c>
      <c r="P131" s="40" t="str">
        <f>IFERROR(IF(OR(#REF!="Outreach",#REF!=""),"",#REF!),"")</f>
        <v/>
      </c>
      <c r="X131" s="7"/>
      <c r="AA131" s="7"/>
    </row>
    <row r="132" spans="4:27" s="7" customFormat="1" x14ac:dyDescent="0.25">
      <c r="D132" s="44">
        <f t="shared" si="11"/>
        <v>199</v>
      </c>
      <c r="F132" s="4" t="str">
        <f t="shared" si="13"/>
        <v xml:space="preserve"> , </v>
      </c>
      <c r="I132" s="46">
        <f t="shared" ca="1" si="14"/>
        <v>45134</v>
      </c>
      <c r="K132" s="35">
        <f t="shared" ca="1" si="12"/>
        <v>123</v>
      </c>
      <c r="P132" s="40" t="str">
        <f>IFERROR(IF(OR(#REF!="Outreach",#REF!=""),"",#REF!),"")</f>
        <v/>
      </c>
    </row>
    <row r="133" spans="4:27" s="4" customFormat="1" x14ac:dyDescent="0.25">
      <c r="D133" s="44">
        <f t="shared" si="11"/>
        <v>199</v>
      </c>
      <c r="F133" s="4" t="str">
        <f t="shared" si="13"/>
        <v xml:space="preserve"> , </v>
      </c>
      <c r="I133" s="6">
        <f t="shared" ca="1" si="14"/>
        <v>45134</v>
      </c>
      <c r="K133" s="35">
        <f t="shared" ca="1" si="12"/>
        <v>123</v>
      </c>
      <c r="P133" s="40" t="str">
        <f>IFERROR(IF(OR(#REF!="Outreach",#REF!=""),"",#REF!),"")</f>
        <v/>
      </c>
      <c r="X133" s="7"/>
      <c r="AA133" s="7"/>
    </row>
    <row r="134" spans="4:27" s="7" customFormat="1" x14ac:dyDescent="0.25">
      <c r="D134" s="44">
        <f t="shared" si="11"/>
        <v>199</v>
      </c>
      <c r="F134" s="4" t="str">
        <f t="shared" si="13"/>
        <v xml:space="preserve"> , </v>
      </c>
      <c r="I134" s="46">
        <f t="shared" ca="1" si="14"/>
        <v>45134</v>
      </c>
      <c r="K134" s="35">
        <f t="shared" ca="1" si="12"/>
        <v>123</v>
      </c>
      <c r="P134" s="40" t="str">
        <f>IFERROR(IF(OR(#REF!="Outreach",#REF!=""),"",#REF!),"")</f>
        <v/>
      </c>
    </row>
    <row r="135" spans="4:27" s="4" customFormat="1" x14ac:dyDescent="0.25">
      <c r="D135" s="44">
        <f t="shared" ref="D135:D166" si="15">COUNTIF($F$2:$F$200,F136)</f>
        <v>199</v>
      </c>
      <c r="F135" s="4" t="str">
        <f t="shared" si="13"/>
        <v xml:space="preserve"> , </v>
      </c>
      <c r="I135" s="6">
        <f t="shared" ca="1" si="14"/>
        <v>45134</v>
      </c>
      <c r="K135" s="35">
        <f t="shared" ca="1" si="12"/>
        <v>123</v>
      </c>
      <c r="P135" s="40" t="str">
        <f>IFERROR(IF(OR(#REF!="Outreach",#REF!=""),"",#REF!),"")</f>
        <v/>
      </c>
      <c r="X135" s="7"/>
      <c r="AA135" s="7"/>
    </row>
    <row r="136" spans="4:27" s="7" customFormat="1" x14ac:dyDescent="0.25">
      <c r="D136" s="44">
        <f t="shared" si="15"/>
        <v>199</v>
      </c>
      <c r="F136" s="4" t="str">
        <f t="shared" si="13"/>
        <v xml:space="preserve"> , </v>
      </c>
      <c r="I136" s="46">
        <f t="shared" ca="1" si="14"/>
        <v>45134</v>
      </c>
      <c r="K136" s="35">
        <f t="shared" ca="1" si="12"/>
        <v>123</v>
      </c>
      <c r="P136" s="40" t="str">
        <f>IFERROR(IF(OR(#REF!="Outreach",#REF!=""),"",#REF!),"")</f>
        <v/>
      </c>
    </row>
    <row r="137" spans="4:27" s="4" customFormat="1" x14ac:dyDescent="0.25">
      <c r="D137" s="44">
        <f t="shared" si="15"/>
        <v>199</v>
      </c>
      <c r="F137" s="4" t="str">
        <f t="shared" si="13"/>
        <v xml:space="preserve"> , </v>
      </c>
      <c r="I137" s="6">
        <f t="shared" ca="1" si="14"/>
        <v>45134</v>
      </c>
      <c r="K137" s="35">
        <f t="shared" ca="1" si="12"/>
        <v>123</v>
      </c>
      <c r="P137" s="40" t="str">
        <f>IFERROR(IF(OR(#REF!="Outreach",#REF!=""),"",#REF!),"")</f>
        <v/>
      </c>
      <c r="X137" s="7"/>
      <c r="AA137" s="7"/>
    </row>
    <row r="138" spans="4:27" s="7" customFormat="1" x14ac:dyDescent="0.25">
      <c r="D138" s="44">
        <f t="shared" si="15"/>
        <v>199</v>
      </c>
      <c r="F138" s="4" t="str">
        <f t="shared" si="13"/>
        <v xml:space="preserve"> , </v>
      </c>
      <c r="I138" s="46">
        <f t="shared" ca="1" si="14"/>
        <v>45134</v>
      </c>
      <c r="K138" s="35">
        <f t="shared" ca="1" si="12"/>
        <v>123</v>
      </c>
      <c r="P138" s="40" t="str">
        <f>IFERROR(IF(OR(#REF!="Outreach",#REF!=""),"",#REF!),"")</f>
        <v/>
      </c>
    </row>
    <row r="139" spans="4:27" s="4" customFormat="1" x14ac:dyDescent="0.25">
      <c r="D139" s="44">
        <f t="shared" si="15"/>
        <v>199</v>
      </c>
      <c r="F139" s="4" t="str">
        <f t="shared" si="13"/>
        <v xml:space="preserve"> , </v>
      </c>
      <c r="I139" s="6">
        <f t="shared" ca="1" si="14"/>
        <v>45134</v>
      </c>
      <c r="K139" s="35">
        <f t="shared" ca="1" si="12"/>
        <v>123</v>
      </c>
      <c r="P139" s="40" t="str">
        <f>IFERROR(IF(OR(#REF!="Outreach",#REF!=""),"",#REF!),"")</f>
        <v/>
      </c>
      <c r="X139" s="7"/>
      <c r="AA139" s="7"/>
    </row>
    <row r="140" spans="4:27" s="7" customFormat="1" x14ac:dyDescent="0.25">
      <c r="D140" s="44">
        <f t="shared" si="15"/>
        <v>199</v>
      </c>
      <c r="F140" s="4" t="str">
        <f t="shared" si="13"/>
        <v xml:space="preserve"> , </v>
      </c>
      <c r="I140" s="46">
        <f t="shared" ca="1" si="14"/>
        <v>45134</v>
      </c>
      <c r="K140" s="35">
        <f t="shared" ca="1" si="12"/>
        <v>123</v>
      </c>
      <c r="P140" s="40" t="str">
        <f>IFERROR(IF(OR(#REF!="Outreach",#REF!=""),"",#REF!),"")</f>
        <v/>
      </c>
    </row>
    <row r="141" spans="4:27" s="4" customFormat="1" x14ac:dyDescent="0.25">
      <c r="D141" s="44">
        <f t="shared" si="15"/>
        <v>199</v>
      </c>
      <c r="F141" s="4" t="str">
        <f t="shared" si="13"/>
        <v xml:space="preserve"> , </v>
      </c>
      <c r="I141" s="6">
        <f t="shared" ca="1" si="14"/>
        <v>45134</v>
      </c>
      <c r="K141" s="35">
        <f t="shared" ca="1" si="12"/>
        <v>123</v>
      </c>
      <c r="P141" s="40" t="str">
        <f>IFERROR(IF(OR(#REF!="Outreach",#REF!=""),"",#REF!),"")</f>
        <v/>
      </c>
      <c r="X141" s="7"/>
      <c r="AA141" s="7"/>
    </row>
    <row r="142" spans="4:27" s="7" customFormat="1" x14ac:dyDescent="0.25">
      <c r="D142" s="44">
        <f t="shared" si="15"/>
        <v>199</v>
      </c>
      <c r="F142" s="4" t="str">
        <f t="shared" si="13"/>
        <v xml:space="preserve"> , </v>
      </c>
      <c r="I142" s="46">
        <f t="shared" ca="1" si="14"/>
        <v>45134</v>
      </c>
      <c r="K142" s="35">
        <f t="shared" ca="1" si="12"/>
        <v>123</v>
      </c>
      <c r="P142" s="40" t="str">
        <f>IFERROR(IF(OR(#REF!="Outreach",#REF!=""),"",#REF!),"")</f>
        <v/>
      </c>
    </row>
    <row r="143" spans="4:27" s="4" customFormat="1" x14ac:dyDescent="0.25">
      <c r="D143" s="44">
        <f t="shared" si="15"/>
        <v>199</v>
      </c>
      <c r="F143" s="4" t="str">
        <f t="shared" si="13"/>
        <v xml:space="preserve"> , </v>
      </c>
      <c r="I143" s="6">
        <f t="shared" ca="1" si="14"/>
        <v>45134</v>
      </c>
      <c r="K143" s="35">
        <f t="shared" ca="1" si="12"/>
        <v>123</v>
      </c>
      <c r="P143" s="40" t="str">
        <f>IFERROR(IF(OR(#REF!="Outreach",#REF!=""),"",#REF!),"")</f>
        <v/>
      </c>
      <c r="X143" s="7"/>
      <c r="AA143" s="7"/>
    </row>
    <row r="144" spans="4:27" s="7" customFormat="1" x14ac:dyDescent="0.25">
      <c r="D144" s="44">
        <f t="shared" si="15"/>
        <v>199</v>
      </c>
      <c r="F144" s="4" t="str">
        <f t="shared" si="13"/>
        <v xml:space="preserve"> , </v>
      </c>
      <c r="I144" s="46">
        <f t="shared" ca="1" si="14"/>
        <v>45134</v>
      </c>
      <c r="K144" s="35">
        <f t="shared" ca="1" si="12"/>
        <v>123</v>
      </c>
      <c r="P144" s="40" t="str">
        <f>IFERROR(IF(OR(#REF!="Outreach",#REF!=""),"",#REF!),"")</f>
        <v/>
      </c>
    </row>
    <row r="145" spans="4:27" s="4" customFormat="1" x14ac:dyDescent="0.25">
      <c r="D145" s="44">
        <f t="shared" si="15"/>
        <v>199</v>
      </c>
      <c r="F145" s="4" t="str">
        <f t="shared" si="13"/>
        <v xml:space="preserve"> , </v>
      </c>
      <c r="I145" s="6">
        <f t="shared" ca="1" si="14"/>
        <v>45134</v>
      </c>
      <c r="K145" s="35">
        <f t="shared" ca="1" si="12"/>
        <v>123</v>
      </c>
      <c r="P145" s="40" t="str">
        <f>IFERROR(IF(OR(#REF!="Outreach",#REF!=""),"",#REF!),"")</f>
        <v/>
      </c>
      <c r="X145" s="7"/>
      <c r="AA145" s="7"/>
    </row>
    <row r="146" spans="4:27" s="7" customFormat="1" x14ac:dyDescent="0.25">
      <c r="D146" s="44">
        <f t="shared" si="15"/>
        <v>199</v>
      </c>
      <c r="F146" s="4" t="str">
        <f t="shared" si="13"/>
        <v xml:space="preserve"> , </v>
      </c>
      <c r="I146" s="46">
        <f t="shared" ca="1" si="14"/>
        <v>45134</v>
      </c>
      <c r="K146" s="35">
        <f t="shared" ca="1" si="12"/>
        <v>123</v>
      </c>
      <c r="P146" s="40" t="str">
        <f>IFERROR(IF(OR(#REF!="Outreach",#REF!=""),"",#REF!),"")</f>
        <v/>
      </c>
    </row>
    <row r="147" spans="4:27" s="4" customFormat="1" x14ac:dyDescent="0.25">
      <c r="D147" s="44">
        <f t="shared" si="15"/>
        <v>199</v>
      </c>
      <c r="F147" s="4" t="str">
        <f t="shared" si="13"/>
        <v xml:space="preserve"> , </v>
      </c>
      <c r="I147" s="6">
        <f t="shared" ca="1" si="14"/>
        <v>45134</v>
      </c>
      <c r="K147" s="35">
        <f t="shared" ca="1" si="12"/>
        <v>123</v>
      </c>
      <c r="P147" s="40" t="str">
        <f>IFERROR(IF(OR(#REF!="Outreach",#REF!=""),"",#REF!),"")</f>
        <v/>
      </c>
      <c r="X147" s="7"/>
      <c r="AA147" s="7"/>
    </row>
    <row r="148" spans="4:27" s="7" customFormat="1" x14ac:dyDescent="0.25">
      <c r="D148" s="44">
        <f t="shared" si="15"/>
        <v>199</v>
      </c>
      <c r="F148" s="4" t="str">
        <f t="shared" si="13"/>
        <v xml:space="preserve"> , </v>
      </c>
      <c r="I148" s="46">
        <f t="shared" ca="1" si="14"/>
        <v>45134</v>
      </c>
      <c r="K148" s="35">
        <f t="shared" ca="1" si="12"/>
        <v>123</v>
      </c>
      <c r="P148" s="40" t="str">
        <f>IFERROR(IF(OR(#REF!="Outreach",#REF!=""),"",#REF!),"")</f>
        <v/>
      </c>
    </row>
    <row r="149" spans="4:27" s="4" customFormat="1" x14ac:dyDescent="0.25">
      <c r="D149" s="44">
        <f t="shared" si="15"/>
        <v>199</v>
      </c>
      <c r="F149" s="4" t="str">
        <f t="shared" si="13"/>
        <v xml:space="preserve"> , </v>
      </c>
      <c r="I149" s="6">
        <f t="shared" ca="1" si="14"/>
        <v>45134</v>
      </c>
      <c r="K149" s="35">
        <f t="shared" ca="1" si="12"/>
        <v>123</v>
      </c>
      <c r="P149" s="40" t="str">
        <f>IFERROR(IF(OR(#REF!="Outreach",#REF!=""),"",#REF!),"")</f>
        <v/>
      </c>
      <c r="X149" s="7"/>
      <c r="AA149" s="7"/>
    </row>
    <row r="150" spans="4:27" s="7" customFormat="1" x14ac:dyDescent="0.25">
      <c r="D150" s="44">
        <f t="shared" si="15"/>
        <v>199</v>
      </c>
      <c r="F150" s="4" t="str">
        <f t="shared" si="13"/>
        <v xml:space="preserve"> , </v>
      </c>
      <c r="I150" s="46">
        <f t="shared" ca="1" si="14"/>
        <v>45134</v>
      </c>
      <c r="K150" s="35">
        <f t="shared" ca="1" si="12"/>
        <v>123</v>
      </c>
      <c r="P150" s="40" t="str">
        <f>IFERROR(IF(OR(#REF!="Outreach",#REF!=""),"",#REF!),"")</f>
        <v/>
      </c>
    </row>
    <row r="151" spans="4:27" s="4" customFormat="1" x14ac:dyDescent="0.25">
      <c r="D151" s="44">
        <f t="shared" si="15"/>
        <v>199</v>
      </c>
      <c r="F151" s="4" t="str">
        <f t="shared" si="13"/>
        <v xml:space="preserve"> , </v>
      </c>
      <c r="I151" s="6">
        <f t="shared" ca="1" si="14"/>
        <v>45134</v>
      </c>
      <c r="K151" s="35">
        <f t="shared" ca="1" si="12"/>
        <v>123</v>
      </c>
      <c r="P151" s="40" t="str">
        <f>IFERROR(IF(OR(#REF!="Outreach",#REF!=""),"",#REF!),"")</f>
        <v/>
      </c>
      <c r="X151" s="7"/>
      <c r="AA151" s="7"/>
    </row>
    <row r="152" spans="4:27" s="7" customFormat="1" x14ac:dyDescent="0.25">
      <c r="D152" s="44">
        <f t="shared" si="15"/>
        <v>199</v>
      </c>
      <c r="F152" s="4" t="str">
        <f t="shared" si="13"/>
        <v xml:space="preserve"> , </v>
      </c>
      <c r="I152" s="46">
        <f t="shared" ca="1" si="14"/>
        <v>45134</v>
      </c>
      <c r="K152" s="35">
        <f t="shared" ca="1" si="12"/>
        <v>123</v>
      </c>
      <c r="P152" s="40" t="str">
        <f>IFERROR(IF(OR(#REF!="Outreach",#REF!=""),"",#REF!),"")</f>
        <v/>
      </c>
    </row>
    <row r="153" spans="4:27" s="4" customFormat="1" x14ac:dyDescent="0.25">
      <c r="D153" s="44">
        <f t="shared" si="15"/>
        <v>199</v>
      </c>
      <c r="F153" s="4" t="str">
        <f t="shared" si="13"/>
        <v xml:space="preserve"> , </v>
      </c>
      <c r="I153" s="6">
        <f t="shared" ca="1" si="14"/>
        <v>45134</v>
      </c>
      <c r="K153" s="35">
        <f t="shared" ca="1" si="12"/>
        <v>123</v>
      </c>
      <c r="P153" s="40" t="str">
        <f>IFERROR(IF(OR(#REF!="Outreach",#REF!=""),"",#REF!),"")</f>
        <v/>
      </c>
      <c r="X153" s="7"/>
      <c r="AA153" s="7"/>
    </row>
    <row r="154" spans="4:27" s="7" customFormat="1" x14ac:dyDescent="0.25">
      <c r="D154" s="44">
        <f t="shared" si="15"/>
        <v>199</v>
      </c>
      <c r="F154" s="4" t="str">
        <f t="shared" si="13"/>
        <v xml:space="preserve"> , </v>
      </c>
      <c r="I154" s="46">
        <f t="shared" ca="1" si="14"/>
        <v>45134</v>
      </c>
      <c r="K154" s="35">
        <f t="shared" ca="1" si="12"/>
        <v>123</v>
      </c>
      <c r="P154" s="40" t="str">
        <f>IFERROR(IF(OR(#REF!="Outreach",#REF!=""),"",#REF!),"")</f>
        <v/>
      </c>
    </row>
    <row r="155" spans="4:27" s="4" customFormat="1" x14ac:dyDescent="0.25">
      <c r="D155" s="44">
        <f t="shared" si="15"/>
        <v>199</v>
      </c>
      <c r="F155" s="4" t="str">
        <f t="shared" si="13"/>
        <v xml:space="preserve"> , </v>
      </c>
      <c r="I155" s="6">
        <f t="shared" ca="1" si="14"/>
        <v>45134</v>
      </c>
      <c r="K155" s="35">
        <f t="shared" ca="1" si="12"/>
        <v>123</v>
      </c>
      <c r="P155" s="40" t="str">
        <f>IFERROR(IF(OR(#REF!="Outreach",#REF!=""),"",#REF!),"")</f>
        <v/>
      </c>
      <c r="X155" s="7"/>
      <c r="AA155" s="7"/>
    </row>
    <row r="156" spans="4:27" s="7" customFormat="1" x14ac:dyDescent="0.25">
      <c r="D156" s="44">
        <f t="shared" si="15"/>
        <v>199</v>
      </c>
      <c r="F156" s="4" t="str">
        <f t="shared" si="13"/>
        <v xml:space="preserve"> , </v>
      </c>
      <c r="I156" s="46">
        <f t="shared" ca="1" si="14"/>
        <v>45134</v>
      </c>
      <c r="K156" s="35">
        <f t="shared" ca="1" si="12"/>
        <v>123</v>
      </c>
      <c r="P156" s="40" t="str">
        <f>IFERROR(IF(OR(#REF!="Outreach",#REF!=""),"",#REF!),"")</f>
        <v/>
      </c>
    </row>
    <row r="157" spans="4:27" s="4" customFormat="1" x14ac:dyDescent="0.25">
      <c r="D157" s="44">
        <f t="shared" si="15"/>
        <v>199</v>
      </c>
      <c r="F157" s="4" t="str">
        <f t="shared" si="13"/>
        <v xml:space="preserve"> , </v>
      </c>
      <c r="I157" s="6">
        <f ca="1">TODAY()</f>
        <v>45134</v>
      </c>
      <c r="K157" s="35">
        <f t="shared" ca="1" si="12"/>
        <v>123</v>
      </c>
      <c r="P157" s="40" t="str">
        <f>IFERROR(IF(OR(#REF!="Outreach",#REF!=""),"",#REF!),"")</f>
        <v/>
      </c>
      <c r="X157" s="7"/>
      <c r="AA157" s="7"/>
    </row>
    <row r="158" spans="4:27" s="7" customFormat="1" x14ac:dyDescent="0.25">
      <c r="D158" s="44">
        <f t="shared" si="15"/>
        <v>199</v>
      </c>
      <c r="F158" s="4" t="str">
        <f t="shared" si="13"/>
        <v xml:space="preserve"> , </v>
      </c>
      <c r="I158" s="46">
        <f t="shared" ca="1" si="14"/>
        <v>45134</v>
      </c>
      <c r="K158" s="35">
        <f t="shared" ca="1" si="12"/>
        <v>123</v>
      </c>
      <c r="P158" s="40" t="str">
        <f>IFERROR(IF(OR(#REF!="Outreach",#REF!=""),"",#REF!),"")</f>
        <v/>
      </c>
    </row>
    <row r="159" spans="4:27" s="4" customFormat="1" x14ac:dyDescent="0.25">
      <c r="D159" s="44">
        <f t="shared" si="15"/>
        <v>199</v>
      </c>
      <c r="F159" s="4" t="str">
        <f t="shared" si="13"/>
        <v xml:space="preserve"> , </v>
      </c>
      <c r="I159" s="6">
        <f t="shared" ca="1" si="14"/>
        <v>45134</v>
      </c>
      <c r="K159" s="35">
        <f t="shared" ca="1" si="12"/>
        <v>123</v>
      </c>
      <c r="P159" s="40" t="str">
        <f>IFERROR(IF(OR(#REF!="Outreach",#REF!=""),"",#REF!),"")</f>
        <v/>
      </c>
      <c r="X159" s="7"/>
      <c r="AA159" s="7"/>
    </row>
    <row r="160" spans="4:27" s="7" customFormat="1" x14ac:dyDescent="0.25">
      <c r="D160" s="44">
        <f t="shared" si="15"/>
        <v>199</v>
      </c>
      <c r="F160" s="4" t="str">
        <f t="shared" si="13"/>
        <v xml:space="preserve"> , </v>
      </c>
      <c r="I160" s="46">
        <f t="shared" ca="1" si="14"/>
        <v>45134</v>
      </c>
      <c r="K160" s="35">
        <f t="shared" ca="1" si="12"/>
        <v>123</v>
      </c>
      <c r="P160" s="40" t="str">
        <f>IFERROR(IF(OR(#REF!="Outreach",#REF!=""),"",#REF!),"")</f>
        <v/>
      </c>
    </row>
    <row r="161" spans="4:27" s="4" customFormat="1" x14ac:dyDescent="0.25">
      <c r="D161" s="44">
        <f t="shared" si="15"/>
        <v>199</v>
      </c>
      <c r="F161" s="4" t="str">
        <f t="shared" si="13"/>
        <v xml:space="preserve"> , </v>
      </c>
      <c r="I161" s="6">
        <f t="shared" ca="1" si="14"/>
        <v>45134</v>
      </c>
      <c r="K161" s="35">
        <f t="shared" ca="1" si="12"/>
        <v>123</v>
      </c>
      <c r="P161" s="40" t="str">
        <f>IFERROR(IF(OR(#REF!="Outreach",#REF!=""),"",#REF!),"")</f>
        <v/>
      </c>
      <c r="X161" s="7"/>
      <c r="AA161" s="7"/>
    </row>
    <row r="162" spans="4:27" s="7" customFormat="1" x14ac:dyDescent="0.25">
      <c r="D162" s="44">
        <f t="shared" si="15"/>
        <v>199</v>
      </c>
      <c r="F162" s="4" t="str">
        <f t="shared" si="13"/>
        <v xml:space="preserve"> , </v>
      </c>
      <c r="I162" s="46">
        <f t="shared" ca="1" si="14"/>
        <v>45134</v>
      </c>
      <c r="K162" s="35">
        <f t="shared" ca="1" si="12"/>
        <v>123</v>
      </c>
      <c r="P162" s="40" t="str">
        <f>IFERROR(IF(OR(#REF!="Outreach",#REF!=""),"",#REF!),"")</f>
        <v/>
      </c>
    </row>
    <row r="163" spans="4:27" s="4" customFormat="1" x14ac:dyDescent="0.25">
      <c r="D163" s="44">
        <f t="shared" si="15"/>
        <v>199</v>
      </c>
      <c r="F163" s="4" t="str">
        <f t="shared" si="13"/>
        <v xml:space="preserve"> , </v>
      </c>
      <c r="I163" s="6">
        <f t="shared" ca="1" si="14"/>
        <v>45134</v>
      </c>
      <c r="K163" s="35">
        <f t="shared" ca="1" si="12"/>
        <v>123</v>
      </c>
      <c r="P163" s="40" t="str">
        <f>IFERROR(IF(OR(#REF!="Outreach",#REF!=""),"",#REF!),"")</f>
        <v/>
      </c>
      <c r="X163" s="7"/>
      <c r="AA163" s="7"/>
    </row>
    <row r="164" spans="4:27" s="7" customFormat="1" x14ac:dyDescent="0.25">
      <c r="D164" s="44">
        <f t="shared" si="15"/>
        <v>199</v>
      </c>
      <c r="F164" s="4" t="str">
        <f t="shared" si="13"/>
        <v xml:space="preserve"> , </v>
      </c>
      <c r="I164" s="46">
        <f t="shared" ca="1" si="14"/>
        <v>45134</v>
      </c>
      <c r="K164" s="35">
        <f t="shared" ca="1" si="12"/>
        <v>123</v>
      </c>
      <c r="P164" s="40" t="str">
        <f>IFERROR(IF(OR(#REF!="Outreach",#REF!=""),"",#REF!),"")</f>
        <v/>
      </c>
    </row>
    <row r="165" spans="4:27" s="4" customFormat="1" x14ac:dyDescent="0.25">
      <c r="D165" s="44">
        <f t="shared" si="15"/>
        <v>199</v>
      </c>
      <c r="F165" s="4" t="str">
        <f t="shared" si="13"/>
        <v xml:space="preserve"> , </v>
      </c>
      <c r="I165" s="6">
        <f t="shared" ca="1" si="14"/>
        <v>45134</v>
      </c>
      <c r="K165" s="35">
        <f t="shared" ca="1" si="12"/>
        <v>123</v>
      </c>
      <c r="P165" s="40" t="str">
        <f>IFERROR(IF(OR(#REF!="Outreach",#REF!=""),"",#REF!),"")</f>
        <v/>
      </c>
      <c r="X165" s="7"/>
      <c r="AA165" s="7"/>
    </row>
    <row r="166" spans="4:27" s="7" customFormat="1" x14ac:dyDescent="0.25">
      <c r="D166" s="44">
        <f t="shared" si="15"/>
        <v>199</v>
      </c>
      <c r="F166" s="4" t="str">
        <f t="shared" si="13"/>
        <v xml:space="preserve"> , </v>
      </c>
      <c r="I166" s="46">
        <f t="shared" ca="1" si="14"/>
        <v>45134</v>
      </c>
      <c r="K166" s="35">
        <f t="shared" ca="1" si="12"/>
        <v>123</v>
      </c>
      <c r="P166" s="40" t="str">
        <f>IFERROR(IF(OR(#REF!="Outreach",#REF!=""),"",#REF!),"")</f>
        <v/>
      </c>
    </row>
    <row r="167" spans="4:27" s="4" customFormat="1" x14ac:dyDescent="0.25">
      <c r="D167" s="44">
        <f t="shared" ref="D167:D189" si="16">COUNTIF($F$2:$F$200,F168)</f>
        <v>199</v>
      </c>
      <c r="F167" s="4" t="str">
        <f t="shared" si="13"/>
        <v xml:space="preserve"> , </v>
      </c>
      <c r="I167" s="6">
        <f t="shared" ca="1" si="14"/>
        <v>45134</v>
      </c>
      <c r="K167" s="35">
        <f t="shared" ca="1" si="12"/>
        <v>123</v>
      </c>
      <c r="P167" s="40" t="str">
        <f>IFERROR(IF(OR(#REF!="Outreach",#REF!=""),"",#REF!),"")</f>
        <v/>
      </c>
      <c r="X167" s="7"/>
      <c r="AA167" s="7"/>
    </row>
    <row r="168" spans="4:27" s="7" customFormat="1" x14ac:dyDescent="0.25">
      <c r="D168" s="44">
        <f t="shared" si="16"/>
        <v>199</v>
      </c>
      <c r="F168" s="4" t="str">
        <f t="shared" si="13"/>
        <v xml:space="preserve"> , </v>
      </c>
      <c r="I168" s="46">
        <f t="shared" ca="1" si="14"/>
        <v>45134</v>
      </c>
      <c r="K168" s="35">
        <f t="shared" ca="1" si="12"/>
        <v>123</v>
      </c>
      <c r="P168" s="40" t="str">
        <f>IFERROR(IF(OR(#REF!="Outreach",#REF!=""),"",#REF!),"")</f>
        <v/>
      </c>
    </row>
    <row r="169" spans="4:27" s="4" customFormat="1" x14ac:dyDescent="0.25">
      <c r="D169" s="44">
        <f t="shared" si="16"/>
        <v>199</v>
      </c>
      <c r="F169" s="4" t="str">
        <f t="shared" si="13"/>
        <v xml:space="preserve"> , </v>
      </c>
      <c r="I169" s="6">
        <f t="shared" ca="1" si="14"/>
        <v>45134</v>
      </c>
      <c r="K169" s="35">
        <f t="shared" ca="1" si="12"/>
        <v>123</v>
      </c>
      <c r="P169" s="40" t="str">
        <f>IFERROR(IF(OR(#REF!="Outreach",#REF!=""),"",#REF!),"")</f>
        <v/>
      </c>
      <c r="X169" s="7"/>
      <c r="AA169" s="7"/>
    </row>
    <row r="170" spans="4:27" s="7" customFormat="1" x14ac:dyDescent="0.25">
      <c r="D170" s="44">
        <f t="shared" si="16"/>
        <v>199</v>
      </c>
      <c r="F170" s="4" t="str">
        <f t="shared" si="13"/>
        <v xml:space="preserve"> , </v>
      </c>
      <c r="I170" s="46">
        <f t="shared" ca="1" si="14"/>
        <v>45134</v>
      </c>
      <c r="K170" s="35">
        <f t="shared" ca="1" si="12"/>
        <v>123</v>
      </c>
      <c r="P170" s="40" t="str">
        <f>IFERROR(IF(OR(#REF!="Outreach",#REF!=""),"",#REF!),"")</f>
        <v/>
      </c>
    </row>
    <row r="171" spans="4:27" s="4" customFormat="1" x14ac:dyDescent="0.25">
      <c r="D171" s="44">
        <f t="shared" si="16"/>
        <v>199</v>
      </c>
      <c r="F171" s="4" t="str">
        <f t="shared" si="13"/>
        <v xml:space="preserve"> , </v>
      </c>
      <c r="I171" s="6">
        <f t="shared" ca="1" si="14"/>
        <v>45134</v>
      </c>
      <c r="K171" s="35">
        <f t="shared" ca="1" si="12"/>
        <v>123</v>
      </c>
      <c r="P171" s="40" t="str">
        <f>IFERROR(IF(OR(#REF!="Outreach",#REF!=""),"",#REF!),"")</f>
        <v/>
      </c>
      <c r="X171" s="7"/>
      <c r="AA171" s="7"/>
    </row>
    <row r="172" spans="4:27" s="7" customFormat="1" x14ac:dyDescent="0.25">
      <c r="D172" s="44">
        <f t="shared" si="16"/>
        <v>199</v>
      </c>
      <c r="F172" s="4" t="str">
        <f t="shared" si="13"/>
        <v xml:space="preserve"> , </v>
      </c>
      <c r="I172" s="46">
        <f ca="1">TODAY()</f>
        <v>45134</v>
      </c>
      <c r="K172" s="35">
        <f t="shared" ca="1" si="12"/>
        <v>123</v>
      </c>
      <c r="P172" s="40" t="str">
        <f>IFERROR(IF(OR(#REF!="Outreach",#REF!=""),"",#REF!),"")</f>
        <v/>
      </c>
    </row>
    <row r="173" spans="4:27" s="4" customFormat="1" x14ac:dyDescent="0.25">
      <c r="D173" s="44">
        <f t="shared" si="16"/>
        <v>199</v>
      </c>
      <c r="F173" s="4" t="str">
        <f t="shared" si="13"/>
        <v xml:space="preserve"> , </v>
      </c>
      <c r="I173" s="6">
        <f t="shared" ref="I173:I200" ca="1" si="17">TODAY()</f>
        <v>45134</v>
      </c>
      <c r="K173" s="35">
        <f t="shared" ca="1" si="12"/>
        <v>123</v>
      </c>
      <c r="P173" s="40" t="str">
        <f>IFERROR(IF(OR(#REF!="Outreach",#REF!=""),"",#REF!),"")</f>
        <v/>
      </c>
      <c r="X173" s="7"/>
      <c r="AA173" s="7"/>
    </row>
    <row r="174" spans="4:27" s="7" customFormat="1" x14ac:dyDescent="0.25">
      <c r="D174" s="44">
        <f t="shared" si="16"/>
        <v>199</v>
      </c>
      <c r="F174" s="4" t="str">
        <f t="shared" si="13"/>
        <v xml:space="preserve"> , </v>
      </c>
      <c r="I174" s="46">
        <f t="shared" ca="1" si="17"/>
        <v>45134</v>
      </c>
      <c r="K174" s="35">
        <f t="shared" ca="1" si="12"/>
        <v>123</v>
      </c>
      <c r="P174" s="40" t="str">
        <f>IFERROR(IF(OR(#REF!="Outreach",#REF!=""),"",#REF!),"")</f>
        <v/>
      </c>
    </row>
    <row r="175" spans="4:27" s="4" customFormat="1" x14ac:dyDescent="0.25">
      <c r="D175" s="44">
        <f t="shared" si="16"/>
        <v>199</v>
      </c>
      <c r="F175" s="4" t="str">
        <f t="shared" si="13"/>
        <v xml:space="preserve"> , </v>
      </c>
      <c r="I175" s="6">
        <f t="shared" ca="1" si="17"/>
        <v>45134</v>
      </c>
      <c r="K175" s="35">
        <f t="shared" ca="1" si="12"/>
        <v>123</v>
      </c>
      <c r="P175" s="40" t="str">
        <f>IFERROR(IF(OR(#REF!="Outreach",#REF!=""),"",#REF!),"")</f>
        <v/>
      </c>
      <c r="X175" s="7"/>
      <c r="AA175" s="7"/>
    </row>
    <row r="176" spans="4:27" s="7" customFormat="1" x14ac:dyDescent="0.25">
      <c r="D176" s="44">
        <f t="shared" si="16"/>
        <v>199</v>
      </c>
      <c r="F176" s="4" t="str">
        <f t="shared" si="13"/>
        <v xml:space="preserve"> , </v>
      </c>
      <c r="I176" s="46">
        <f t="shared" ca="1" si="17"/>
        <v>45134</v>
      </c>
      <c r="K176" s="35">
        <f t="shared" ca="1" si="12"/>
        <v>123</v>
      </c>
      <c r="P176" s="40" t="str">
        <f>IFERROR(IF(OR(#REF!="Outreach",#REF!=""),"",#REF!),"")</f>
        <v/>
      </c>
    </row>
    <row r="177" spans="4:27" s="4" customFormat="1" x14ac:dyDescent="0.25">
      <c r="D177" s="44">
        <f t="shared" si="16"/>
        <v>199</v>
      </c>
      <c r="F177" s="4" t="str">
        <f t="shared" si="13"/>
        <v xml:space="preserve"> , </v>
      </c>
      <c r="I177" s="6">
        <f t="shared" ca="1" si="17"/>
        <v>45134</v>
      </c>
      <c r="K177" s="35">
        <f t="shared" ca="1" si="12"/>
        <v>123</v>
      </c>
      <c r="P177" s="40" t="str">
        <f>IFERROR(IF(OR(#REF!="Outreach",#REF!=""),"",#REF!),"")</f>
        <v/>
      </c>
      <c r="X177" s="7"/>
      <c r="AA177" s="7"/>
    </row>
    <row r="178" spans="4:27" s="7" customFormat="1" x14ac:dyDescent="0.25">
      <c r="D178" s="44">
        <f t="shared" si="16"/>
        <v>199</v>
      </c>
      <c r="F178" s="4" t="str">
        <f t="shared" si="13"/>
        <v xml:space="preserve"> , </v>
      </c>
      <c r="I178" s="46">
        <f t="shared" ca="1" si="17"/>
        <v>45134</v>
      </c>
      <c r="K178" s="35">
        <f t="shared" ca="1" si="12"/>
        <v>123</v>
      </c>
      <c r="P178" s="40" t="str">
        <f>IFERROR(IF(OR(#REF!="Outreach",#REF!=""),"",#REF!),"")</f>
        <v/>
      </c>
    </row>
    <row r="179" spans="4:27" s="4" customFormat="1" x14ac:dyDescent="0.25">
      <c r="D179" s="44">
        <f t="shared" si="16"/>
        <v>199</v>
      </c>
      <c r="F179" s="4" t="str">
        <f t="shared" si="13"/>
        <v xml:space="preserve"> , </v>
      </c>
      <c r="I179" s="6">
        <f t="shared" ca="1" si="17"/>
        <v>45134</v>
      </c>
      <c r="K179" s="35">
        <f t="shared" ca="1" si="12"/>
        <v>123</v>
      </c>
      <c r="P179" s="40" t="str">
        <f>IFERROR(IF(OR(#REF!="Outreach",#REF!=""),"",#REF!),"")</f>
        <v/>
      </c>
      <c r="X179" s="7"/>
      <c r="AA179" s="7"/>
    </row>
    <row r="180" spans="4:27" s="7" customFormat="1" x14ac:dyDescent="0.25">
      <c r="D180" s="44">
        <f t="shared" si="16"/>
        <v>199</v>
      </c>
      <c r="F180" s="4" t="str">
        <f t="shared" si="13"/>
        <v xml:space="preserve"> , </v>
      </c>
      <c r="I180" s="46">
        <f t="shared" ca="1" si="17"/>
        <v>45134</v>
      </c>
      <c r="K180" s="35">
        <f t="shared" ca="1" si="12"/>
        <v>123</v>
      </c>
      <c r="P180" s="40" t="str">
        <f>IFERROR(IF(OR(#REF!="Outreach",#REF!=""),"",#REF!),"")</f>
        <v/>
      </c>
    </row>
    <row r="181" spans="4:27" s="4" customFormat="1" x14ac:dyDescent="0.25">
      <c r="D181" s="44">
        <f t="shared" si="16"/>
        <v>199</v>
      </c>
      <c r="F181" s="4" t="str">
        <f t="shared" si="13"/>
        <v xml:space="preserve"> , </v>
      </c>
      <c r="I181" s="6">
        <f t="shared" ca="1" si="17"/>
        <v>45134</v>
      </c>
      <c r="K181" s="35">
        <f t="shared" ca="1" si="12"/>
        <v>123</v>
      </c>
      <c r="P181" s="40" t="str">
        <f>IFERROR(IF(OR(#REF!="Outreach",#REF!=""),"",#REF!),"")</f>
        <v/>
      </c>
      <c r="X181" s="7"/>
      <c r="AA181" s="7"/>
    </row>
    <row r="182" spans="4:27" s="7" customFormat="1" x14ac:dyDescent="0.25">
      <c r="D182" s="44">
        <f t="shared" si="16"/>
        <v>199</v>
      </c>
      <c r="F182" s="4" t="str">
        <f t="shared" si="13"/>
        <v xml:space="preserve"> , </v>
      </c>
      <c r="I182" s="46">
        <f t="shared" ca="1" si="17"/>
        <v>45134</v>
      </c>
      <c r="K182" s="35">
        <f t="shared" ca="1" si="12"/>
        <v>123</v>
      </c>
      <c r="P182" s="40" t="str">
        <f>IFERROR(IF(OR(#REF!="Outreach",#REF!=""),"",#REF!),"")</f>
        <v/>
      </c>
    </row>
    <row r="183" spans="4:27" s="4" customFormat="1" x14ac:dyDescent="0.25">
      <c r="D183" s="44">
        <f t="shared" si="16"/>
        <v>199</v>
      </c>
      <c r="F183" s="4" t="str">
        <f t="shared" si="13"/>
        <v xml:space="preserve"> , </v>
      </c>
      <c r="I183" s="6">
        <f t="shared" ca="1" si="17"/>
        <v>45134</v>
      </c>
      <c r="K183" s="35">
        <f t="shared" ca="1" si="12"/>
        <v>123</v>
      </c>
      <c r="P183" s="40" t="str">
        <f>IFERROR(IF(OR(#REF!="Outreach",#REF!=""),"",#REF!),"")</f>
        <v/>
      </c>
      <c r="X183" s="7"/>
      <c r="AA183" s="7"/>
    </row>
    <row r="184" spans="4:27" s="7" customFormat="1" x14ac:dyDescent="0.25">
      <c r="D184" s="44">
        <f t="shared" si="16"/>
        <v>199</v>
      </c>
      <c r="F184" s="4" t="str">
        <f t="shared" si="13"/>
        <v xml:space="preserve"> , </v>
      </c>
      <c r="I184" s="46">
        <f t="shared" ca="1" si="17"/>
        <v>45134</v>
      </c>
      <c r="K184" s="35">
        <f t="shared" ca="1" si="12"/>
        <v>123</v>
      </c>
      <c r="P184" s="40" t="str">
        <f>IFERROR(IF(OR(#REF!="Outreach",#REF!=""),"",#REF!),"")</f>
        <v/>
      </c>
    </row>
    <row r="185" spans="4:27" s="4" customFormat="1" x14ac:dyDescent="0.25">
      <c r="D185" s="44">
        <f t="shared" si="16"/>
        <v>199</v>
      </c>
      <c r="F185" s="4" t="str">
        <f t="shared" si="13"/>
        <v xml:space="preserve"> , </v>
      </c>
      <c r="I185" s="6">
        <f t="shared" ca="1" si="17"/>
        <v>45134</v>
      </c>
      <c r="K185" s="35">
        <f t="shared" ca="1" si="12"/>
        <v>123</v>
      </c>
      <c r="P185" s="40" t="str">
        <f>IFERROR(IF(OR(#REF!="Outreach",#REF!=""),"",#REF!),"")</f>
        <v/>
      </c>
      <c r="X185" s="7"/>
      <c r="AA185" s="7"/>
    </row>
    <row r="186" spans="4:27" s="7" customFormat="1" x14ac:dyDescent="0.25">
      <c r="D186" s="44">
        <f t="shared" si="16"/>
        <v>199</v>
      </c>
      <c r="F186" s="4" t="str">
        <f t="shared" si="13"/>
        <v xml:space="preserve"> , </v>
      </c>
      <c r="I186" s="46">
        <f t="shared" ca="1" si="17"/>
        <v>45134</v>
      </c>
      <c r="K186" s="35">
        <f t="shared" ca="1" si="12"/>
        <v>123</v>
      </c>
      <c r="P186" s="40" t="str">
        <f>IFERROR(IF(OR(#REF!="Outreach",#REF!=""),"",#REF!),"")</f>
        <v/>
      </c>
    </row>
    <row r="187" spans="4:27" s="4" customFormat="1" x14ac:dyDescent="0.25">
      <c r="D187" s="44">
        <f t="shared" si="16"/>
        <v>199</v>
      </c>
      <c r="F187" s="4" t="str">
        <f t="shared" si="13"/>
        <v xml:space="preserve"> , </v>
      </c>
      <c r="I187" s="6">
        <f t="shared" ca="1" si="17"/>
        <v>45134</v>
      </c>
      <c r="K187" s="35">
        <f t="shared" ca="1" si="12"/>
        <v>123</v>
      </c>
      <c r="P187" s="40" t="str">
        <f>IFERROR(IF(OR(#REF!="Outreach",#REF!=""),"",#REF!),"")</f>
        <v/>
      </c>
      <c r="X187" s="7"/>
      <c r="AA187" s="7"/>
    </row>
    <row r="188" spans="4:27" s="7" customFormat="1" x14ac:dyDescent="0.25">
      <c r="D188" s="44">
        <f t="shared" si="16"/>
        <v>199</v>
      </c>
      <c r="F188" s="4" t="str">
        <f t="shared" si="13"/>
        <v xml:space="preserve"> , </v>
      </c>
      <c r="I188" s="46">
        <f t="shared" ca="1" si="17"/>
        <v>45134</v>
      </c>
      <c r="K188" s="35">
        <f t="shared" ca="1" si="12"/>
        <v>123</v>
      </c>
      <c r="P188" s="40" t="str">
        <f>IFERROR(IF(OR(#REF!="Outreach",#REF!=""),"",#REF!),"")</f>
        <v/>
      </c>
    </row>
    <row r="189" spans="4:27" s="4" customFormat="1" x14ac:dyDescent="0.25">
      <c r="D189" s="44">
        <f t="shared" si="16"/>
        <v>199</v>
      </c>
      <c r="F189" s="4" t="str">
        <f t="shared" si="13"/>
        <v xml:space="preserve"> , </v>
      </c>
      <c r="I189" s="6">
        <f t="shared" ca="1" si="17"/>
        <v>45134</v>
      </c>
      <c r="K189" s="35">
        <f t="shared" ca="1" si="12"/>
        <v>123</v>
      </c>
      <c r="P189" s="40" t="str">
        <f>IFERROR(IF(OR(#REF!="Outreach",#REF!=""),"",#REF!),"")</f>
        <v/>
      </c>
      <c r="X189" s="7"/>
      <c r="AA189" s="7"/>
    </row>
    <row r="190" spans="4:27" s="7" customFormat="1" x14ac:dyDescent="0.25">
      <c r="D190" s="44">
        <f>COUNTIF($F$2:$F$200,F195)</f>
        <v>199</v>
      </c>
      <c r="F190" s="4" t="str">
        <f t="shared" si="13"/>
        <v xml:space="preserve"> , </v>
      </c>
      <c r="I190" s="46">
        <f t="shared" ca="1" si="17"/>
        <v>45134</v>
      </c>
      <c r="K190" s="35">
        <f t="shared" ca="1" si="12"/>
        <v>123</v>
      </c>
      <c r="P190" s="40" t="str">
        <f>IFERROR(IF(OR(#REF!="Outreach",#REF!=""),"",#REF!),"")</f>
        <v/>
      </c>
    </row>
    <row r="191" spans="4:27" s="7" customFormat="1" x14ac:dyDescent="0.25">
      <c r="D191" s="44"/>
      <c r="F191" s="4" t="str">
        <f t="shared" si="13"/>
        <v xml:space="preserve"> , </v>
      </c>
      <c r="I191" s="46"/>
      <c r="K191" s="35">
        <f t="shared" ref="K191:K196" ca="1" si="18">DATEDIF(J191,TODAY(),"y")</f>
        <v>123</v>
      </c>
      <c r="P191" s="40"/>
    </row>
    <row r="192" spans="4:27" s="7" customFormat="1" x14ac:dyDescent="0.25">
      <c r="D192" s="44"/>
      <c r="F192" s="4" t="str">
        <f t="shared" si="13"/>
        <v xml:space="preserve"> , </v>
      </c>
      <c r="I192" s="46"/>
      <c r="K192" s="35">
        <f t="shared" ca="1" si="18"/>
        <v>123</v>
      </c>
      <c r="P192" s="40"/>
    </row>
    <row r="193" spans="1:32" s="7" customFormat="1" x14ac:dyDescent="0.25">
      <c r="D193" s="44"/>
      <c r="F193" s="4" t="str">
        <f t="shared" si="13"/>
        <v xml:space="preserve"> , </v>
      </c>
      <c r="I193" s="46"/>
      <c r="K193" s="35">
        <f t="shared" ca="1" si="18"/>
        <v>123</v>
      </c>
      <c r="P193" s="40"/>
    </row>
    <row r="194" spans="1:32" s="7" customFormat="1" x14ac:dyDescent="0.25">
      <c r="D194" s="44"/>
      <c r="F194" s="4" t="str">
        <f t="shared" si="13"/>
        <v xml:space="preserve"> , </v>
      </c>
      <c r="I194" s="46"/>
      <c r="K194" s="35">
        <f t="shared" ca="1" si="18"/>
        <v>123</v>
      </c>
      <c r="P194" s="40"/>
    </row>
    <row r="195" spans="1:32" s="4" customFormat="1" x14ac:dyDescent="0.25">
      <c r="D195" s="44">
        <f>COUNTIF($F$2:$F$200,F196)</f>
        <v>199</v>
      </c>
      <c r="F195" s="4" t="str">
        <f t="shared" si="13"/>
        <v xml:space="preserve"> , </v>
      </c>
      <c r="I195" s="6">
        <f t="shared" ca="1" si="17"/>
        <v>45134</v>
      </c>
      <c r="K195" s="35">
        <f t="shared" ca="1" si="18"/>
        <v>123</v>
      </c>
      <c r="P195" s="40" t="str">
        <f>IFERROR(IF(OR(#REF!="Outreach",#REF!=""),"",#REF!),"")</f>
        <v/>
      </c>
      <c r="X195" s="7"/>
      <c r="AA195" s="7"/>
    </row>
    <row r="196" spans="1:32" s="7" customFormat="1" x14ac:dyDescent="0.25">
      <c r="D196" s="44">
        <f>COUNTIF($F$2:$F$200,F197)</f>
        <v>199</v>
      </c>
      <c r="F196" s="4" t="str">
        <f t="shared" ref="F196:F197" si="19">CONCATENATE(G196," , ",H196)</f>
        <v xml:space="preserve"> , </v>
      </c>
      <c r="I196" s="46">
        <f t="shared" ca="1" si="17"/>
        <v>45134</v>
      </c>
      <c r="K196" s="35">
        <f t="shared" ca="1" si="18"/>
        <v>123</v>
      </c>
      <c r="P196" s="40" t="str">
        <f>IFERROR(IF(OR(#REF!="Outreach",#REF!=""),"",#REF!),"")</f>
        <v/>
      </c>
    </row>
    <row r="197" spans="1:32" s="4" customFormat="1" x14ac:dyDescent="0.25">
      <c r="D197" s="44">
        <f>COUNTIF($F$2:$F$200,#REF!)</f>
        <v>0</v>
      </c>
      <c r="F197" s="4" t="str">
        <f t="shared" si="19"/>
        <v xml:space="preserve"> , </v>
      </c>
      <c r="I197" s="6">
        <f t="shared" ca="1" si="17"/>
        <v>45134</v>
      </c>
      <c r="K197" s="35">
        <f t="shared" ref="K197:K200" ca="1" si="20">DATEDIF(J197,TODAY(),"y")</f>
        <v>123</v>
      </c>
      <c r="P197" s="40" t="str">
        <f>IFERROR(IF(OR(#REF!="Outreach",#REF!=""),"",#REF!),"")</f>
        <v/>
      </c>
      <c r="X197" s="7"/>
      <c r="AA197" s="7"/>
    </row>
    <row r="198" spans="1:32" s="4" customFormat="1" x14ac:dyDescent="0.25">
      <c r="D198" s="44">
        <f>COUNTIF($F$2:$F$200,F199)</f>
        <v>199</v>
      </c>
      <c r="F198" s="4" t="str">
        <f t="shared" ref="F198:F200" si="21">CONCATENATE(G198," , ",H198)</f>
        <v xml:space="preserve"> , </v>
      </c>
      <c r="I198" s="6">
        <f t="shared" ca="1" si="17"/>
        <v>45134</v>
      </c>
      <c r="K198" s="35">
        <f t="shared" ca="1" si="20"/>
        <v>123</v>
      </c>
      <c r="P198" s="40" t="str">
        <f>IFERROR(IF(OR(#REF!="Outreach",#REF!=""),"",#REF!),"")</f>
        <v/>
      </c>
      <c r="X198" s="7"/>
      <c r="AA198" s="7"/>
    </row>
    <row r="199" spans="1:32" s="7" customFormat="1" x14ac:dyDescent="0.25">
      <c r="D199" s="44">
        <f>COUNTIF($F$2:$F$200,F200)</f>
        <v>199</v>
      </c>
      <c r="F199" s="4" t="str">
        <f t="shared" si="21"/>
        <v xml:space="preserve"> , </v>
      </c>
      <c r="I199" s="46">
        <f t="shared" ca="1" si="17"/>
        <v>45134</v>
      </c>
      <c r="K199" s="35">
        <f t="shared" ca="1" si="20"/>
        <v>123</v>
      </c>
      <c r="P199" s="40" t="str">
        <f>IFERROR(IF(OR(#REF!="Outreach",#REF!=""),"",#REF!),"")</f>
        <v/>
      </c>
    </row>
    <row r="200" spans="1:32" s="4" customFormat="1" x14ac:dyDescent="0.25">
      <c r="D200" s="44">
        <f>COUNTIF($F$2:$F$200,F201)</f>
        <v>0</v>
      </c>
      <c r="F200" s="4" t="str">
        <f t="shared" si="21"/>
        <v xml:space="preserve"> , </v>
      </c>
      <c r="I200" s="6">
        <f t="shared" ca="1" si="17"/>
        <v>45134</v>
      </c>
      <c r="K200" s="35">
        <f t="shared" ca="1" si="20"/>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9"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765EFEE1-A55B-4AF7-8710-02E9106DC3B1}">
          <x14:formula1>
            <xm:f>'Statistics &amp; Lists'!$B$145:$B$147</xm:f>
          </x14:formula1>
          <xm:sqref>AB2:AB200</xm:sqref>
        </x14:dataValidation>
        <x14:dataValidation type="list" allowBlank="1" showInputMessage="1" showErrorMessage="1" xr:uid="{CB4ACC3A-D634-4A31-87A7-8B68273D7EF3}">
          <x14:formula1>
            <xm:f>'Statistics &amp; Lists'!$B$150:$B$152</xm:f>
          </x14:formula1>
          <xm:sqref>AC2:AC200</xm:sqref>
        </x14:dataValidation>
        <x14:dataValidation type="list" allowBlank="1" showInputMessage="1" showErrorMessage="1" xr:uid="{26C4994C-F64C-40E4-892E-4C7367D28956}">
          <x14:formula1>
            <xm:f>'Statistics &amp; Lists'!$B$155:$B$157</xm:f>
          </x14:formula1>
          <xm:sqref>AD2:AD200</xm:sqref>
        </x14:dataValidation>
        <x14:dataValidation type="list" allowBlank="1" showInputMessage="1" showErrorMessage="1" xr:uid="{FCFC878D-52E0-46F0-9785-8A254A20B287}">
          <x14:formula1>
            <xm:f>'Statistics &amp; Lists'!$B$160:$B$162</xm:f>
          </x14:formula1>
          <xm:sqref>AE2:AE200</xm:sqref>
        </x14:dataValidation>
        <x14:dataValidation type="list" allowBlank="1" showInputMessage="1" showErrorMessage="1" xr:uid="{32408AFE-CCC3-4CB3-B47E-3B96D3E8CC29}">
          <x14:formula1>
            <xm:f>'Statistics &amp; Lists'!$B$165:$B$167</xm:f>
          </x14:formula1>
          <xm:sqref>AF2:AF200</xm:sqref>
        </x14:dataValidation>
        <x14:dataValidation type="list" allowBlank="1" showInputMessage="1" showErrorMessage="1" xr:uid="{3B86EFC8-060A-4FA2-A755-69B377745921}">
          <x14:formula1>
            <xm:f>'Statistics &amp; Lists'!$B$91:$B$94</xm:f>
          </x14:formula1>
          <xm:sqref>O2:O200</xm:sqref>
        </x14:dataValidation>
        <x14:dataValidation type="list" allowBlank="1" showInputMessage="1" showErrorMessage="1" xr:uid="{98C92D71-7769-4E21-9B5F-63F719CACF1D}">
          <x14:formula1>
            <xm:f>'Statistics &amp; Lists'!$B$97:$B$99</xm:f>
          </x14:formula1>
          <xm:sqref>T2:T200</xm:sqref>
        </x14:dataValidation>
        <x14:dataValidation type="list" allowBlank="1" showInputMessage="1" showErrorMessage="1" xr:uid="{D100A81E-6E14-4444-976B-C70702F8821C}">
          <x14:formula1>
            <xm:f>'Statistics &amp; Lists'!#REF!</xm:f>
          </x14:formula1>
          <xm:sqref>Q2:Q200</xm:sqref>
        </x14:dataValidation>
        <x14:dataValidation type="list" allowBlank="1" showInputMessage="1" showErrorMessage="1" xr:uid="{9EEFBA0C-3471-491B-80EB-D07749A6C9F9}">
          <x14:formula1>
            <xm:f>'Statistics &amp; Lists'!$B$7:$B$13</xm:f>
          </x14:formula1>
          <xm:sqref>B2:B200</xm:sqref>
        </x14:dataValidation>
        <x14:dataValidation type="list" allowBlank="1" showInputMessage="1" showErrorMessage="1" xr:uid="{B750523D-024A-4CC6-B23F-8813FDD2EA88}">
          <x14:formula1>
            <xm:f>'Statistics &amp; Lists'!$B$25:$B$30</xm:f>
          </x14:formula1>
          <xm:sqref>C2:C200</xm:sqref>
        </x14:dataValidation>
        <x14:dataValidation type="list" allowBlank="1" showInputMessage="1" showErrorMessage="1" xr:uid="{4013143F-7FF6-4916-9CB8-43128964DC8C}">
          <x14:formula1>
            <xm:f>'Statistics &amp; Lists'!$B$32:$B$36</xm:f>
          </x14:formula1>
          <xm:sqref>L2:L200</xm:sqref>
        </x14:dataValidation>
        <x14:dataValidation type="list" allowBlank="1" showInputMessage="1" showErrorMessage="1" xr:uid="{D25C5152-9ADA-49FC-A2F6-F42CEACDF677}">
          <x14:formula1>
            <xm:f>'Statistics &amp; Lists'!$B$45:$B$47</xm:f>
          </x14:formula1>
          <xm:sqref>M2:M200</xm:sqref>
        </x14:dataValidation>
        <x14:dataValidation type="list" allowBlank="1" showInputMessage="1" showErrorMessage="1" xr:uid="{0429714F-CC69-4C60-8DA3-560B1EAE3772}">
          <x14:formula1>
            <xm:f>'Statistics &amp; Lists'!$B$64:$B$66</xm:f>
          </x14:formula1>
          <xm:sqref>R2:R200</xm:sqref>
        </x14:dataValidation>
        <x14:dataValidation type="list" allowBlank="1" showInputMessage="1" showErrorMessage="1" xr:uid="{222A647E-0C17-463C-9377-2D7702E2AF42}">
          <x14:formula1>
            <xm:f>'Statistics &amp; Lists'!$B$69:$B$71</xm:f>
          </x14:formula1>
          <xm:sqref>S2:S200</xm:sqref>
        </x14:dataValidation>
        <x14:dataValidation type="list" allowBlank="1" showInputMessage="1" showErrorMessage="1" xr:uid="{254A406E-2AE6-403F-9AB3-3D4A7BEB41C9}">
          <x14:formula1>
            <xm:f>'Statistics &amp; Lists'!$B$74:$B$88</xm:f>
          </x14:formula1>
          <xm:sqref>N2:N200</xm:sqref>
        </x14:dataValidation>
        <x14:dataValidation type="list" allowBlank="1" showInputMessage="1" showErrorMessage="1" xr:uid="{EC2D8B73-9F34-489C-B997-8F72DAA7DAE3}">
          <x14:formula1>
            <xm:f>'Statistics &amp; Lists'!$B$105:$B$116</xm:f>
          </x14:formula1>
          <xm:sqref>U2:U200</xm:sqref>
        </x14:dataValidation>
        <x14:dataValidation type="list" allowBlank="1" showInputMessage="1" showErrorMessage="1" xr:uid="{5827F2DA-1D37-46C8-AAAC-0B1ED1B5139A}">
          <x14:formula1>
            <xm:f>'Statistics &amp; Lists'!$B$119:$B$121</xm:f>
          </x14:formula1>
          <xm:sqref>V2:V200</xm:sqref>
        </x14:dataValidation>
        <x14:dataValidation type="list" allowBlank="1" showInputMessage="1" showErrorMessage="1" xr:uid="{B0C341C3-9153-417C-BA82-F15A62924AC0}">
          <x14:formula1>
            <xm:f>'Statistics &amp; Lists'!$B$124:$B$126</xm:f>
          </x14:formula1>
          <xm:sqref>W2:W200</xm:sqref>
        </x14:dataValidation>
        <x14:dataValidation type="list" allowBlank="1" showInputMessage="1" showErrorMessage="1" xr:uid="{61F9F475-0970-4ED0-9A49-ABF2F560F291}">
          <x14:formula1>
            <xm:f>'Statistics &amp; Lists'!$B$129:$B$131</xm:f>
          </x14:formula1>
          <xm:sqref>X2:X200</xm:sqref>
        </x14:dataValidation>
        <x14:dataValidation type="list" allowBlank="1" showInputMessage="1" showErrorMessage="1" xr:uid="{25540D11-27D2-4B80-BD94-4B7473EA2E7F}">
          <x14:formula1>
            <xm:f>'Statistics &amp; Lists'!$B$134:$B$136</xm:f>
          </x14:formula1>
          <xm:sqref>Y2:Y200</xm:sqref>
        </x14:dataValidation>
        <x14:dataValidation type="list" allowBlank="1" showInputMessage="1" showErrorMessage="1" xr:uid="{2A8DAAE1-46C0-46A2-89B1-F3D3FD8A9F32}">
          <x14:formula1>
            <xm:f>'Statistics &amp; Lists'!$B$139:$B$142</xm:f>
          </x14:formula1>
          <xm:sqref>Z2:Z200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9950-2C4D-47A8-968F-1C30082A9A50}">
  <dimension ref="A1:AG220"/>
  <sheetViews>
    <sheetView workbookViewId="0">
      <pane ySplit="1" topLeftCell="A2" activePane="bottomLeft" state="frozen"/>
      <selection activeCell="E1" sqref="E1"/>
      <selection pane="bottomLeft" activeCell="AC6" sqref="AC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9.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59" si="0">CONCATENATE(G2," , ",H2)</f>
        <v xml:space="preserve"> , </v>
      </c>
      <c r="I2" s="46"/>
      <c r="J2" s="46"/>
      <c r="K2" s="35">
        <f t="shared" ref="K2:K58"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7" customFormat="1" x14ac:dyDescent="0.25">
      <c r="A5" s="46"/>
      <c r="F5" s="4" t="str">
        <f t="shared" ref="F5:F7" si="2">CONCATENATE(G5," , ",H5)</f>
        <v xml:space="preserve"> , </v>
      </c>
      <c r="I5" s="46"/>
      <c r="J5" s="46"/>
      <c r="K5" s="35">
        <f t="shared" ca="1" si="1"/>
        <v>123</v>
      </c>
      <c r="P5" s="40"/>
    </row>
    <row r="6" spans="1:33" s="7" customFormat="1" x14ac:dyDescent="0.25">
      <c r="A6" s="46"/>
      <c r="F6" s="4" t="str">
        <f t="shared" si="2"/>
        <v xml:space="preserve"> , </v>
      </c>
      <c r="I6" s="46"/>
      <c r="J6" s="46"/>
      <c r="K6" s="35">
        <f t="shared" ca="1" si="1"/>
        <v>123</v>
      </c>
      <c r="P6" s="40"/>
    </row>
    <row r="7" spans="1:33" s="7" customFormat="1" x14ac:dyDescent="0.25">
      <c r="A7" s="46"/>
      <c r="F7" s="4" t="str">
        <f t="shared" si="2"/>
        <v xml:space="preserve"> , </v>
      </c>
      <c r="I7" s="46"/>
      <c r="J7" s="46"/>
      <c r="K7" s="35">
        <f t="shared" ca="1" si="1"/>
        <v>123</v>
      </c>
      <c r="P7" s="40"/>
    </row>
    <row r="8" spans="1:33" s="44" customFormat="1" x14ac:dyDescent="0.25">
      <c r="A8" s="45"/>
      <c r="F8" s="4" t="str">
        <f>CONCATENATE(G8," , ",H8)</f>
        <v xml:space="preserve"> , </v>
      </c>
      <c r="I8" s="46"/>
      <c r="J8" s="45"/>
      <c r="K8" s="35">
        <f t="shared" ca="1" si="1"/>
        <v>123</v>
      </c>
      <c r="P8" s="40"/>
      <c r="X8" s="7"/>
      <c r="AA8" s="7"/>
    </row>
    <row r="9" spans="1:33" s="4" customFormat="1" x14ac:dyDescent="0.25">
      <c r="D9" s="44"/>
      <c r="F9" s="4" t="str">
        <f t="shared" si="0"/>
        <v xml:space="preserve"> , </v>
      </c>
      <c r="I9" s="6"/>
      <c r="K9" s="35">
        <f t="shared" ca="1" si="1"/>
        <v>123</v>
      </c>
      <c r="P9" s="40"/>
      <c r="X9" s="7"/>
      <c r="AA9" s="7"/>
    </row>
    <row r="10" spans="1:33" s="7" customFormat="1" x14ac:dyDescent="0.25">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D12" s="44"/>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ref="K59:K122" ca="1" si="3">DATEDIF(J59,TODAY(),"y")</f>
        <v>123</v>
      </c>
      <c r="P59" s="40"/>
      <c r="X59" s="7"/>
      <c r="AA59" s="7"/>
    </row>
    <row r="60" spans="4:27" s="7" customFormat="1" x14ac:dyDescent="0.25">
      <c r="D60" s="44"/>
      <c r="F60" s="4" t="str">
        <f t="shared" ref="F60:F123" si="4">CONCATENATE(G60," , ",H60)</f>
        <v xml:space="preserve"> , </v>
      </c>
      <c r="I60" s="46"/>
      <c r="K60" s="35">
        <f t="shared" ca="1" si="3"/>
        <v>123</v>
      </c>
      <c r="P60" s="40"/>
    </row>
    <row r="61" spans="4:27" s="4" customFormat="1" x14ac:dyDescent="0.25">
      <c r="D61" s="44"/>
      <c r="F61" s="4" t="str">
        <f t="shared" si="4"/>
        <v xml:space="preserve"> , </v>
      </c>
      <c r="I61" s="6"/>
      <c r="K61" s="35">
        <f t="shared" ca="1" si="3"/>
        <v>123</v>
      </c>
      <c r="P61" s="40"/>
      <c r="X61" s="7"/>
      <c r="AA61" s="7"/>
    </row>
    <row r="62" spans="4:27" s="7" customFormat="1" x14ac:dyDescent="0.25">
      <c r="D62" s="44"/>
      <c r="F62" s="4" t="str">
        <f t="shared" si="4"/>
        <v xml:space="preserve"> , </v>
      </c>
      <c r="I62" s="46"/>
      <c r="K62" s="35">
        <f t="shared" ca="1" si="3"/>
        <v>123</v>
      </c>
      <c r="P62" s="40"/>
    </row>
    <row r="63" spans="4:27" s="4" customFormat="1" x14ac:dyDescent="0.25">
      <c r="D63" s="44"/>
      <c r="F63" s="4" t="str">
        <f t="shared" si="4"/>
        <v xml:space="preserve"> , </v>
      </c>
      <c r="I63" s="6"/>
      <c r="K63" s="35">
        <f t="shared" ca="1" si="3"/>
        <v>123</v>
      </c>
      <c r="P63" s="40"/>
      <c r="X63" s="7"/>
      <c r="AA63" s="7"/>
    </row>
    <row r="64" spans="4:27" s="7" customFormat="1" x14ac:dyDescent="0.25">
      <c r="D64" s="44"/>
      <c r="F64" s="4" t="str">
        <f t="shared" si="4"/>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ref="K123:K186" ca="1" si="5">DATEDIF(J123,TODAY(),"y")</f>
        <v>123</v>
      </c>
      <c r="P123" s="40"/>
      <c r="X123" s="7"/>
      <c r="AA123" s="7"/>
    </row>
    <row r="124" spans="4:27" s="7" customFormat="1" x14ac:dyDescent="0.25">
      <c r="D124" s="44"/>
      <c r="F124" s="4" t="str">
        <f t="shared" ref="F124:F187" si="6">CONCATENATE(G124," , ",H124)</f>
        <v xml:space="preserve"> , </v>
      </c>
      <c r="I124" s="46"/>
      <c r="K124" s="35">
        <f t="shared" ca="1" si="5"/>
        <v>123</v>
      </c>
      <c r="P124" s="40"/>
    </row>
    <row r="125" spans="4:27" s="4" customFormat="1" x14ac:dyDescent="0.25">
      <c r="D125" s="44"/>
      <c r="F125" s="4" t="str">
        <f t="shared" si="6"/>
        <v xml:space="preserve"> , </v>
      </c>
      <c r="I125" s="6"/>
      <c r="K125" s="35">
        <f t="shared" ca="1" si="5"/>
        <v>123</v>
      </c>
      <c r="P125" s="40"/>
      <c r="X125" s="7"/>
      <c r="AA125" s="7"/>
    </row>
    <row r="126" spans="4:27" s="7" customFormat="1" x14ac:dyDescent="0.25">
      <c r="D126" s="44"/>
      <c r="F126" s="4" t="str">
        <f t="shared" si="6"/>
        <v xml:space="preserve"> , </v>
      </c>
      <c r="I126" s="46"/>
      <c r="K126" s="35">
        <f t="shared" ca="1" si="5"/>
        <v>123</v>
      </c>
      <c r="P126" s="40"/>
    </row>
    <row r="127" spans="4:27" s="4" customFormat="1" x14ac:dyDescent="0.25">
      <c r="D127" s="44"/>
      <c r="F127" s="4" t="str">
        <f t="shared" si="6"/>
        <v xml:space="preserve"> , </v>
      </c>
      <c r="I127" s="6"/>
      <c r="K127" s="35">
        <f t="shared" ca="1" si="5"/>
        <v>123</v>
      </c>
      <c r="P127" s="40"/>
      <c r="X127" s="7"/>
      <c r="AA127" s="7"/>
    </row>
    <row r="128" spans="4:27" s="7" customFormat="1" x14ac:dyDescent="0.25">
      <c r="D128" s="44"/>
      <c r="F128" s="4" t="str">
        <f t="shared" si="6"/>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ref="K187:K197" ca="1" si="7">DATEDIF(J187,TODAY(),"y")</f>
        <v>123</v>
      </c>
      <c r="P187" s="40"/>
      <c r="X187" s="7"/>
      <c r="AA187" s="7"/>
    </row>
    <row r="188" spans="4:27" s="7" customFormat="1" x14ac:dyDescent="0.25">
      <c r="D188" s="44"/>
      <c r="F188" s="4" t="str">
        <f t="shared" ref="F188:F198" si="8">CONCATENATE(G188," , ",H188)</f>
        <v xml:space="preserve"> , </v>
      </c>
      <c r="I188" s="46"/>
      <c r="K188" s="35">
        <f t="shared" ca="1" si="7"/>
        <v>123</v>
      </c>
      <c r="P188" s="40"/>
    </row>
    <row r="189" spans="4:27" s="7" customFormat="1" x14ac:dyDescent="0.25">
      <c r="D189" s="44"/>
      <c r="F189" s="4" t="str">
        <f t="shared" si="8"/>
        <v xml:space="preserve"> , </v>
      </c>
      <c r="I189" s="46"/>
      <c r="K189" s="35">
        <f t="shared" ca="1" si="7"/>
        <v>123</v>
      </c>
      <c r="P189" s="40"/>
    </row>
    <row r="190" spans="4:27" s="7" customFormat="1" x14ac:dyDescent="0.25">
      <c r="D190" s="44"/>
      <c r="F190" s="4" t="str">
        <f t="shared" si="8"/>
        <v xml:space="preserve"> , </v>
      </c>
      <c r="I190" s="46"/>
      <c r="K190" s="35">
        <f t="shared" ca="1" si="7"/>
        <v>123</v>
      </c>
      <c r="P190" s="40"/>
    </row>
    <row r="191" spans="4:27" s="7" customFormat="1" x14ac:dyDescent="0.25">
      <c r="D191" s="44"/>
      <c r="F191" s="4" t="str">
        <f t="shared" si="8"/>
        <v xml:space="preserve"> , </v>
      </c>
      <c r="I191" s="46"/>
      <c r="K191" s="35">
        <f t="shared" ca="1" si="7"/>
        <v>123</v>
      </c>
      <c r="P191" s="40"/>
    </row>
    <row r="192" spans="4:27" s="7" customFormat="1" x14ac:dyDescent="0.25">
      <c r="D192" s="44"/>
      <c r="F192" s="4" t="str">
        <f t="shared" si="8"/>
        <v xml:space="preserve"> , </v>
      </c>
      <c r="I192" s="46"/>
      <c r="K192" s="35">
        <f t="shared" ca="1" si="7"/>
        <v>123</v>
      </c>
      <c r="P192" s="40"/>
    </row>
    <row r="193" spans="1:32" s="7" customFormat="1" x14ac:dyDescent="0.25">
      <c r="D193" s="44"/>
      <c r="F193" s="4" t="str">
        <f t="shared" si="8"/>
        <v xml:space="preserve"> , </v>
      </c>
      <c r="I193" s="46"/>
      <c r="K193" s="35">
        <f t="shared" ca="1" si="7"/>
        <v>123</v>
      </c>
      <c r="P193" s="40"/>
    </row>
    <row r="194" spans="1:32" s="7" customFormat="1" x14ac:dyDescent="0.25">
      <c r="D194" s="44"/>
      <c r="F194" s="4" t="str">
        <f t="shared" si="8"/>
        <v xml:space="preserve"> , </v>
      </c>
      <c r="I194" s="46"/>
      <c r="K194" s="35">
        <f t="shared" ca="1" si="7"/>
        <v>123</v>
      </c>
      <c r="P194" s="40"/>
    </row>
    <row r="195" spans="1:32" s="7" customFormat="1" x14ac:dyDescent="0.25">
      <c r="D195" s="44"/>
      <c r="F195" s="4" t="str">
        <f t="shared" si="8"/>
        <v xml:space="preserve"> , </v>
      </c>
      <c r="I195" s="46"/>
      <c r="K195" s="35">
        <f t="shared" ca="1" si="7"/>
        <v>123</v>
      </c>
      <c r="P195" s="40"/>
    </row>
    <row r="196" spans="1:32" s="4" customFormat="1" x14ac:dyDescent="0.25">
      <c r="D196" s="44"/>
      <c r="F196" s="4" t="str">
        <f t="shared" si="8"/>
        <v xml:space="preserve"> , </v>
      </c>
      <c r="I196" s="6"/>
      <c r="K196" s="35">
        <f t="shared" ca="1" si="7"/>
        <v>123</v>
      </c>
      <c r="P196" s="40"/>
      <c r="X196" s="7"/>
      <c r="AA196" s="7"/>
    </row>
    <row r="197" spans="1:32" s="7" customFormat="1" x14ac:dyDescent="0.25">
      <c r="D197" s="44"/>
      <c r="F197" s="4" t="str">
        <f t="shared" si="8"/>
        <v xml:space="preserve"> , </v>
      </c>
      <c r="I197" s="46"/>
      <c r="K197" s="35">
        <f t="shared" ca="1" si="7"/>
        <v>123</v>
      </c>
      <c r="P197" s="40"/>
    </row>
    <row r="198" spans="1:32" s="4" customFormat="1" x14ac:dyDescent="0.25">
      <c r="D198" s="44"/>
      <c r="F198" s="4" t="str">
        <f t="shared" si="8"/>
        <v xml:space="preserve"> , </v>
      </c>
      <c r="I198" s="6"/>
      <c r="K198" s="35">
        <f t="shared" ref="K198:K200" ca="1" si="9">DATEDIF(J198,TODAY(),"y")</f>
        <v>123</v>
      </c>
      <c r="P198" s="40"/>
      <c r="X198" s="7"/>
      <c r="AA198" s="7"/>
    </row>
    <row r="199" spans="1:32" s="7" customFormat="1" x14ac:dyDescent="0.25">
      <c r="D199" s="44"/>
      <c r="F199" s="4" t="str">
        <f t="shared" ref="F199:F200" si="10">CONCATENATE(G199," , ",H199)</f>
        <v xml:space="preserve"> , </v>
      </c>
      <c r="I199" s="46"/>
      <c r="K199" s="35">
        <f t="shared" ca="1" si="9"/>
        <v>123</v>
      </c>
      <c r="P199" s="40"/>
    </row>
    <row r="200" spans="1:32" s="4" customFormat="1" x14ac:dyDescent="0.25">
      <c r="D200" s="44">
        <f>COUNTIF($F$2:$F$200,F201)</f>
        <v>0</v>
      </c>
      <c r="F200" s="4" t="str">
        <f t="shared" si="10"/>
        <v xml:space="preserve"> , </v>
      </c>
      <c r="I200" s="6">
        <f t="shared" ref="I200" ca="1" si="11">TODAY()</f>
        <v>45134</v>
      </c>
      <c r="K200" s="35">
        <f t="shared" ca="1" si="9"/>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8"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E49D3B53-DF23-4570-AD32-101CB56509D8}">
          <x14:formula1>
            <xm:f>'Statistics &amp; Lists'!$B$145:$B$147</xm:f>
          </x14:formula1>
          <xm:sqref>AB2:AB200</xm:sqref>
        </x14:dataValidation>
        <x14:dataValidation type="list" allowBlank="1" showInputMessage="1" showErrorMessage="1" xr:uid="{BC9CCF48-4AD6-4503-A498-7CA5A9974CFF}">
          <x14:formula1>
            <xm:f>'Statistics &amp; Lists'!$B$150:$B$152</xm:f>
          </x14:formula1>
          <xm:sqref>AC2:AC200</xm:sqref>
        </x14:dataValidation>
        <x14:dataValidation type="list" allowBlank="1" showInputMessage="1" showErrorMessage="1" xr:uid="{4BF0C041-C7DB-4E62-9834-7281596607F5}">
          <x14:formula1>
            <xm:f>'Statistics &amp; Lists'!$B$155:$B$157</xm:f>
          </x14:formula1>
          <xm:sqref>AD2:AD200</xm:sqref>
        </x14:dataValidation>
        <x14:dataValidation type="list" allowBlank="1" showInputMessage="1" showErrorMessage="1" xr:uid="{07695302-9E0A-4196-9C5B-3E7300129307}">
          <x14:formula1>
            <xm:f>'Statistics &amp; Lists'!$B$160:$B$162</xm:f>
          </x14:formula1>
          <xm:sqref>AE2:AE200</xm:sqref>
        </x14:dataValidation>
        <x14:dataValidation type="list" allowBlank="1" showInputMessage="1" showErrorMessage="1" xr:uid="{13132C59-6AFA-429A-AE14-192A981DBF26}">
          <x14:formula1>
            <xm:f>'Statistics &amp; Lists'!$B$165:$B$167</xm:f>
          </x14:formula1>
          <xm:sqref>AF2:AF200</xm:sqref>
        </x14:dataValidation>
        <x14:dataValidation type="list" allowBlank="1" showInputMessage="1" showErrorMessage="1" xr:uid="{5CE31BAC-3B31-403B-99B0-FB2F002C5635}">
          <x14:formula1>
            <xm:f>'Statistics &amp; Lists'!$B$91:$B$94</xm:f>
          </x14:formula1>
          <xm:sqref>O2:O3 O5:O200 N4</xm:sqref>
        </x14:dataValidation>
        <x14:dataValidation type="list" allowBlank="1" showInputMessage="1" showErrorMessage="1" xr:uid="{2BE50DCB-3BC5-4A67-A6FC-2C319C7A8113}">
          <x14:formula1>
            <xm:f>'Statistics &amp; Lists'!$B$97:$B$99</xm:f>
          </x14:formula1>
          <xm:sqref>T2:T200</xm:sqref>
        </x14:dataValidation>
        <x14:dataValidation type="list" allowBlank="1" showInputMessage="1" showErrorMessage="1" xr:uid="{67B86FF8-5070-42E2-BD4D-72707DC645F2}">
          <x14:formula1>
            <xm:f>'Statistics &amp; Lists'!#REF!</xm:f>
          </x14:formula1>
          <xm:sqref>Q2:Q200</xm:sqref>
        </x14:dataValidation>
        <x14:dataValidation type="list" allowBlank="1" showInputMessage="1" showErrorMessage="1" xr:uid="{680BC643-2B57-4F05-8F10-CC293D9A8A25}">
          <x14:formula1>
            <xm:f>'Statistics &amp; Lists'!$B$7:$B$13</xm:f>
          </x14:formula1>
          <xm:sqref>B2:B200</xm:sqref>
        </x14:dataValidation>
        <x14:dataValidation type="list" allowBlank="1" showInputMessage="1" showErrorMessage="1" xr:uid="{55BCD784-5DC5-4B60-90DC-2C7CE39C70B7}">
          <x14:formula1>
            <xm:f>'Statistics &amp; Lists'!$B$25:$B$30</xm:f>
          </x14:formula1>
          <xm:sqref>C2:C200</xm:sqref>
        </x14:dataValidation>
        <x14:dataValidation type="list" allowBlank="1" showInputMessage="1" showErrorMessage="1" xr:uid="{875143EC-E934-4380-ABE2-C11FCA7C0FF4}">
          <x14:formula1>
            <xm:f>'Statistics &amp; Lists'!$B$32:$B$36</xm:f>
          </x14:formula1>
          <xm:sqref>L2:L200</xm:sqref>
        </x14:dataValidation>
        <x14:dataValidation type="list" allowBlank="1" showInputMessage="1" showErrorMessage="1" xr:uid="{BDA9A8DD-16E1-4C4D-99A5-B384205F3ADA}">
          <x14:formula1>
            <xm:f>'Statistics &amp; Lists'!$B$45:$B$47</xm:f>
          </x14:formula1>
          <xm:sqref>M2:M200</xm:sqref>
        </x14:dataValidation>
        <x14:dataValidation type="list" allowBlank="1" showInputMessage="1" showErrorMessage="1" xr:uid="{0696FDB1-67CC-448B-8272-2BB875B38169}">
          <x14:formula1>
            <xm:f>'Statistics &amp; Lists'!$B$64:$B$66</xm:f>
          </x14:formula1>
          <xm:sqref>R2:R200</xm:sqref>
        </x14:dataValidation>
        <x14:dataValidation type="list" allowBlank="1" showInputMessage="1" showErrorMessage="1" xr:uid="{56665BCE-6F12-4FB9-8BA4-29A0BC7B6956}">
          <x14:formula1>
            <xm:f>'Statistics &amp; Lists'!$B$69:$B$71</xm:f>
          </x14:formula1>
          <xm:sqref>S2:S200</xm:sqref>
        </x14:dataValidation>
        <x14:dataValidation type="list" allowBlank="1" showInputMessage="1" showErrorMessage="1" xr:uid="{818F82E6-9C99-4E7C-8891-F971A2B3870C}">
          <x14:formula1>
            <xm:f>'Statistics &amp; Lists'!$B$74:$B$88</xm:f>
          </x14:formula1>
          <xm:sqref>N2:N200</xm:sqref>
        </x14:dataValidation>
        <x14:dataValidation type="list" allowBlank="1" showInputMessage="1" showErrorMessage="1" xr:uid="{F8C53B7D-20EA-4067-A315-86AD108D5C39}">
          <x14:formula1>
            <xm:f>'Statistics &amp; Lists'!$B$105:$B$116</xm:f>
          </x14:formula1>
          <xm:sqref>U2:U200</xm:sqref>
        </x14:dataValidation>
        <x14:dataValidation type="list" allowBlank="1" showInputMessage="1" showErrorMessage="1" xr:uid="{0915144E-51C2-4530-BB53-B73BEFCA40A7}">
          <x14:formula1>
            <xm:f>'Statistics &amp; Lists'!$B$119:$B$121</xm:f>
          </x14:formula1>
          <xm:sqref>V2:V200</xm:sqref>
        </x14:dataValidation>
        <x14:dataValidation type="list" allowBlank="1" showInputMessage="1" showErrorMessage="1" xr:uid="{32C29C58-308C-47CD-BE54-1E8A40DD6DE3}">
          <x14:formula1>
            <xm:f>'Statistics &amp; Lists'!$B$124:$B$126</xm:f>
          </x14:formula1>
          <xm:sqref>W2:W200</xm:sqref>
        </x14:dataValidation>
        <x14:dataValidation type="list" allowBlank="1" showInputMessage="1" showErrorMessage="1" xr:uid="{D3E6A9CE-2634-493D-93C9-ABD407376912}">
          <x14:formula1>
            <xm:f>'Statistics &amp; Lists'!$B$129:$B$131</xm:f>
          </x14:formula1>
          <xm:sqref>X2:X200</xm:sqref>
        </x14:dataValidation>
        <x14:dataValidation type="list" allowBlank="1" showInputMessage="1" showErrorMessage="1" xr:uid="{760C5DF3-367E-4866-B05B-25809BCB2BA4}">
          <x14:formula1>
            <xm:f>'Statistics &amp; Lists'!$B$134:$B$136</xm:f>
          </x14:formula1>
          <xm:sqref>Y2:Y200</xm:sqref>
        </x14:dataValidation>
        <x14:dataValidation type="list" allowBlank="1" showInputMessage="1" showErrorMessage="1" xr:uid="{EA60DBF7-737B-4867-B303-79FE0DC58AEE}">
          <x14:formula1>
            <xm:f>'Statistics &amp; Lists'!$B$139:$B$142</xm:f>
          </x14:formula1>
          <xm:sqref>Z2:Z200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72E4-527D-4980-AC86-07A25157DAE2}">
  <dimension ref="A1:AG220"/>
  <sheetViews>
    <sheetView workbookViewId="0">
      <pane ySplit="1" topLeftCell="A2" activePane="bottomLeft" state="frozen"/>
      <selection activeCell="E1" sqref="E1"/>
      <selection pane="bottomLeft" activeCell="M6" sqref="M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57" si="0">CONCATENATE(G2," , ",H2)</f>
        <v xml:space="preserve"> , </v>
      </c>
      <c r="I2" s="45"/>
      <c r="J2" s="45"/>
      <c r="K2" s="35">
        <f t="shared" ref="K2:K56" ca="1" si="1">DATEDIF(J2,TODAY(),"y")</f>
        <v>123</v>
      </c>
      <c r="P2" s="40"/>
      <c r="X2" s="7"/>
      <c r="AA2" s="7"/>
    </row>
    <row r="3" spans="1:33" s="44" customFormat="1" x14ac:dyDescent="0.25">
      <c r="A3" s="45"/>
      <c r="F3" s="4" t="str">
        <f t="shared" si="0"/>
        <v xml:space="preserve"> , </v>
      </c>
      <c r="I3" s="45"/>
      <c r="J3" s="45"/>
      <c r="K3" s="35">
        <f t="shared" ca="1" si="1"/>
        <v>123</v>
      </c>
      <c r="P3" s="40"/>
      <c r="X3" s="7"/>
      <c r="AA3" s="7"/>
    </row>
    <row r="4" spans="1:33" s="7" customFormat="1" x14ac:dyDescent="0.25">
      <c r="A4" s="46"/>
      <c r="F4" s="4" t="str">
        <f t="shared" si="0"/>
        <v xml:space="preserve"> , </v>
      </c>
      <c r="I4" s="46"/>
      <c r="J4" s="46"/>
      <c r="K4" s="35">
        <f t="shared" ca="1" si="1"/>
        <v>123</v>
      </c>
      <c r="P4" s="40"/>
    </row>
    <row r="5" spans="1:33" s="44" customFormat="1" x14ac:dyDescent="0.25">
      <c r="A5" s="45"/>
      <c r="F5" s="4" t="str">
        <f t="shared" si="0"/>
        <v xml:space="preserve"> , </v>
      </c>
      <c r="I5" s="45"/>
      <c r="J5" s="45"/>
      <c r="K5" s="35">
        <f t="shared" ca="1" si="1"/>
        <v>123</v>
      </c>
      <c r="P5" s="40"/>
      <c r="X5" s="7"/>
      <c r="AA5" s="7"/>
    </row>
    <row r="6" spans="1:33" s="7" customFormat="1" x14ac:dyDescent="0.25">
      <c r="F6" s="4" t="str">
        <f t="shared" si="0"/>
        <v xml:space="preserve"> , </v>
      </c>
      <c r="I6" s="46"/>
      <c r="K6" s="35">
        <f t="shared" ca="1" si="1"/>
        <v>123</v>
      </c>
      <c r="P6" s="40"/>
    </row>
    <row r="7" spans="1:33" s="4" customFormat="1" x14ac:dyDescent="0.25">
      <c r="D7" s="44"/>
      <c r="F7" s="4" t="str">
        <f t="shared" si="0"/>
        <v xml:space="preserve"> , </v>
      </c>
      <c r="I7" s="6"/>
      <c r="K7" s="35">
        <f t="shared" ca="1" si="1"/>
        <v>123</v>
      </c>
      <c r="P7" s="40"/>
      <c r="X7" s="7"/>
      <c r="AA7" s="7"/>
    </row>
    <row r="8" spans="1:33" s="7" customFormat="1" x14ac:dyDescent="0.25">
      <c r="F8" s="4" t="str">
        <f t="shared" si="0"/>
        <v xml:space="preserve"> , </v>
      </c>
      <c r="I8" s="46"/>
      <c r="K8" s="35">
        <f t="shared" ca="1" si="1"/>
        <v>123</v>
      </c>
      <c r="P8" s="40"/>
    </row>
    <row r="9" spans="1:33" s="4" customFormat="1" x14ac:dyDescent="0.25">
      <c r="D9" s="44"/>
      <c r="F9" s="4" t="str">
        <f t="shared" si="0"/>
        <v xml:space="preserve"> , </v>
      </c>
      <c r="I9" s="6"/>
      <c r="K9" s="35">
        <f t="shared" ca="1" si="1"/>
        <v>123</v>
      </c>
      <c r="P9" s="40"/>
      <c r="X9" s="7"/>
      <c r="AA9" s="7"/>
    </row>
    <row r="10" spans="1:33" s="7" customFormat="1" x14ac:dyDescent="0.25">
      <c r="D10" s="44"/>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D12" s="44"/>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ref="K57:K120" ca="1" si="2">DATEDIF(J57,TODAY(),"y")</f>
        <v>123</v>
      </c>
      <c r="P57" s="40"/>
      <c r="X57" s="7"/>
      <c r="AA57" s="7"/>
    </row>
    <row r="58" spans="4:27" s="7" customFormat="1" x14ac:dyDescent="0.25">
      <c r="D58" s="44"/>
      <c r="F58" s="4" t="str">
        <f t="shared" ref="F58:F121" si="3">CONCATENATE(G58," , ",H58)</f>
        <v xml:space="preserve"> , </v>
      </c>
      <c r="I58" s="46"/>
      <c r="K58" s="35">
        <f t="shared" ca="1" si="2"/>
        <v>123</v>
      </c>
      <c r="P58" s="40"/>
    </row>
    <row r="59" spans="4:27" s="4" customFormat="1" x14ac:dyDescent="0.25">
      <c r="D59" s="44"/>
      <c r="F59" s="4" t="str">
        <f t="shared" si="3"/>
        <v xml:space="preserve"> , </v>
      </c>
      <c r="I59" s="6"/>
      <c r="K59" s="35">
        <f t="shared" ca="1" si="2"/>
        <v>123</v>
      </c>
      <c r="P59" s="40"/>
      <c r="X59" s="7"/>
      <c r="AA59" s="7"/>
    </row>
    <row r="60" spans="4:27" s="7" customFormat="1" x14ac:dyDescent="0.25">
      <c r="D60" s="44"/>
      <c r="F60" s="4" t="str">
        <f t="shared" si="3"/>
        <v xml:space="preserve"> , </v>
      </c>
      <c r="I60" s="46"/>
      <c r="K60" s="35">
        <f t="shared" ca="1" si="2"/>
        <v>123</v>
      </c>
      <c r="P60" s="40"/>
    </row>
    <row r="61" spans="4:27" s="4" customFormat="1" x14ac:dyDescent="0.25">
      <c r="D61" s="44"/>
      <c r="F61" s="4" t="str">
        <f t="shared" si="3"/>
        <v xml:space="preserve"> , </v>
      </c>
      <c r="I61" s="6"/>
      <c r="K61" s="35">
        <f t="shared" ca="1" si="2"/>
        <v>123</v>
      </c>
      <c r="P61" s="40"/>
      <c r="X61" s="7"/>
      <c r="AA61" s="7"/>
    </row>
    <row r="62" spans="4:27" s="7" customFormat="1" x14ac:dyDescent="0.25">
      <c r="D62" s="44"/>
      <c r="F62" s="4" t="str">
        <f t="shared" si="3"/>
        <v xml:space="preserve"> , </v>
      </c>
      <c r="I62" s="46"/>
      <c r="K62" s="35">
        <f t="shared" ca="1" si="2"/>
        <v>123</v>
      </c>
      <c r="P62" s="40"/>
    </row>
    <row r="63" spans="4:27" s="4" customFormat="1" x14ac:dyDescent="0.25">
      <c r="D63" s="44"/>
      <c r="F63" s="4" t="str">
        <f t="shared" si="3"/>
        <v xml:space="preserve"> , </v>
      </c>
      <c r="I63" s="6"/>
      <c r="K63" s="35">
        <f t="shared" ca="1" si="2"/>
        <v>123</v>
      </c>
      <c r="P63" s="40"/>
      <c r="X63" s="7"/>
      <c r="AA63" s="7"/>
    </row>
    <row r="64" spans="4:27" s="7" customFormat="1" x14ac:dyDescent="0.25">
      <c r="D64" s="44"/>
      <c r="F64" s="4" t="str">
        <f t="shared" si="3"/>
        <v xml:space="preserve"> , </v>
      </c>
      <c r="I64" s="46"/>
      <c r="K64" s="35">
        <f t="shared" ca="1" si="2"/>
        <v>123</v>
      </c>
      <c r="P64" s="40"/>
    </row>
    <row r="65" spans="4:27" s="4" customFormat="1" x14ac:dyDescent="0.25">
      <c r="D65" s="44"/>
      <c r="F65" s="4" t="str">
        <f t="shared" si="3"/>
        <v xml:space="preserve"> , </v>
      </c>
      <c r="I65" s="6"/>
      <c r="K65" s="35">
        <f t="shared" ca="1" si="2"/>
        <v>123</v>
      </c>
      <c r="P65" s="40"/>
      <c r="X65" s="7"/>
      <c r="AA65" s="7"/>
    </row>
    <row r="66" spans="4:27" s="7" customFormat="1" x14ac:dyDescent="0.25">
      <c r="D66" s="44"/>
      <c r="F66" s="4" t="str">
        <f t="shared" si="3"/>
        <v xml:space="preserve"> , </v>
      </c>
      <c r="I66" s="46"/>
      <c r="K66" s="35">
        <f t="shared" ca="1" si="2"/>
        <v>123</v>
      </c>
      <c r="P66" s="40"/>
    </row>
    <row r="67" spans="4:27" s="4" customFormat="1" x14ac:dyDescent="0.25">
      <c r="D67" s="44"/>
      <c r="F67" s="4" t="str">
        <f t="shared" si="3"/>
        <v xml:space="preserve"> , </v>
      </c>
      <c r="I67" s="6"/>
      <c r="K67" s="35">
        <f t="shared" ca="1" si="2"/>
        <v>123</v>
      </c>
      <c r="P67" s="40"/>
      <c r="X67" s="7"/>
      <c r="AA67" s="7"/>
    </row>
    <row r="68" spans="4:27" s="7" customFormat="1" x14ac:dyDescent="0.25">
      <c r="D68" s="44"/>
      <c r="F68" s="4" t="str">
        <f t="shared" si="3"/>
        <v xml:space="preserve"> , </v>
      </c>
      <c r="I68" s="46"/>
      <c r="K68" s="35">
        <f t="shared" ca="1" si="2"/>
        <v>123</v>
      </c>
      <c r="P68" s="40"/>
    </row>
    <row r="69" spans="4:27" s="4" customFormat="1" x14ac:dyDescent="0.25">
      <c r="D69" s="44"/>
      <c r="F69" s="4" t="str">
        <f t="shared" si="3"/>
        <v xml:space="preserve"> , </v>
      </c>
      <c r="I69" s="6"/>
      <c r="K69" s="35">
        <f t="shared" ca="1" si="2"/>
        <v>123</v>
      </c>
      <c r="P69" s="40"/>
      <c r="X69" s="7"/>
      <c r="AA69" s="7"/>
    </row>
    <row r="70" spans="4:27" s="7" customFormat="1" x14ac:dyDescent="0.25">
      <c r="D70" s="44"/>
      <c r="F70" s="4" t="str">
        <f t="shared" si="3"/>
        <v xml:space="preserve"> , </v>
      </c>
      <c r="I70" s="46"/>
      <c r="K70" s="35">
        <f t="shared" ca="1" si="2"/>
        <v>123</v>
      </c>
      <c r="P70" s="40"/>
    </row>
    <row r="71" spans="4:27" s="4" customFormat="1" x14ac:dyDescent="0.25">
      <c r="D71" s="44"/>
      <c r="F71" s="4" t="str">
        <f t="shared" si="3"/>
        <v xml:space="preserve"> , </v>
      </c>
      <c r="I71" s="6"/>
      <c r="K71" s="35">
        <f t="shared" ca="1" si="2"/>
        <v>123</v>
      </c>
      <c r="P71" s="40"/>
      <c r="X71" s="7"/>
      <c r="AA71" s="7"/>
    </row>
    <row r="72" spans="4:27" s="7" customFormat="1" x14ac:dyDescent="0.25">
      <c r="D72" s="44"/>
      <c r="F72" s="4" t="str">
        <f t="shared" si="3"/>
        <v xml:space="preserve"> , </v>
      </c>
      <c r="I72" s="46"/>
      <c r="K72" s="35">
        <f t="shared" ca="1" si="2"/>
        <v>123</v>
      </c>
      <c r="P72" s="40"/>
    </row>
    <row r="73" spans="4:27" s="4" customFormat="1" x14ac:dyDescent="0.25">
      <c r="D73" s="44"/>
      <c r="F73" s="4" t="str">
        <f t="shared" si="3"/>
        <v xml:space="preserve"> , </v>
      </c>
      <c r="I73" s="6"/>
      <c r="K73" s="35">
        <f t="shared" ca="1" si="2"/>
        <v>123</v>
      </c>
      <c r="P73" s="40"/>
      <c r="X73" s="7"/>
      <c r="AA73" s="7"/>
    </row>
    <row r="74" spans="4:27" s="7" customFormat="1" x14ac:dyDescent="0.25">
      <c r="D74" s="44"/>
      <c r="F74" s="4" t="str">
        <f t="shared" si="3"/>
        <v xml:space="preserve"> , </v>
      </c>
      <c r="I74" s="46"/>
      <c r="K74" s="35">
        <f t="shared" ca="1" si="2"/>
        <v>123</v>
      </c>
      <c r="P74" s="40"/>
    </row>
    <row r="75" spans="4:27" s="4" customFormat="1" x14ac:dyDescent="0.25">
      <c r="D75" s="44"/>
      <c r="F75" s="4" t="str">
        <f t="shared" si="3"/>
        <v xml:space="preserve"> , </v>
      </c>
      <c r="I75" s="6"/>
      <c r="K75" s="35">
        <f t="shared" ca="1" si="2"/>
        <v>123</v>
      </c>
      <c r="P75" s="40"/>
      <c r="X75" s="7"/>
      <c r="AA75" s="7"/>
    </row>
    <row r="76" spans="4:27" s="7" customFormat="1" x14ac:dyDescent="0.25">
      <c r="D76" s="44"/>
      <c r="F76" s="4" t="str">
        <f t="shared" si="3"/>
        <v xml:space="preserve"> , </v>
      </c>
      <c r="I76" s="46"/>
      <c r="K76" s="35">
        <f t="shared" ca="1" si="2"/>
        <v>123</v>
      </c>
      <c r="P76" s="40"/>
    </row>
    <row r="77" spans="4:27" s="4" customFormat="1" x14ac:dyDescent="0.25">
      <c r="D77" s="44"/>
      <c r="F77" s="4" t="str">
        <f t="shared" si="3"/>
        <v xml:space="preserve"> , </v>
      </c>
      <c r="I77" s="6"/>
      <c r="K77" s="35">
        <f t="shared" ca="1" si="2"/>
        <v>123</v>
      </c>
      <c r="P77" s="40"/>
      <c r="X77" s="7"/>
      <c r="AA77" s="7"/>
    </row>
    <row r="78" spans="4:27" s="7" customFormat="1" x14ac:dyDescent="0.25">
      <c r="D78" s="44"/>
      <c r="F78" s="4" t="str">
        <f t="shared" si="3"/>
        <v xml:space="preserve"> , </v>
      </c>
      <c r="I78" s="46"/>
      <c r="K78" s="35">
        <f t="shared" ca="1" si="2"/>
        <v>123</v>
      </c>
      <c r="P78" s="40"/>
    </row>
    <row r="79" spans="4:27" s="4" customFormat="1" x14ac:dyDescent="0.25">
      <c r="D79" s="44"/>
      <c r="F79" s="4" t="str">
        <f t="shared" si="3"/>
        <v xml:space="preserve"> , </v>
      </c>
      <c r="I79" s="6"/>
      <c r="K79" s="35">
        <f t="shared" ca="1" si="2"/>
        <v>123</v>
      </c>
      <c r="P79" s="40"/>
      <c r="X79" s="7"/>
      <c r="AA79" s="7"/>
    </row>
    <row r="80" spans="4:27" s="7" customFormat="1" x14ac:dyDescent="0.25">
      <c r="D80" s="44"/>
      <c r="F80" s="4" t="str">
        <f t="shared" si="3"/>
        <v xml:space="preserve"> , </v>
      </c>
      <c r="I80" s="46"/>
      <c r="K80" s="35">
        <f t="shared" ca="1" si="2"/>
        <v>123</v>
      </c>
      <c r="P80" s="40"/>
    </row>
    <row r="81" spans="4:27" s="4" customFormat="1" x14ac:dyDescent="0.25">
      <c r="D81" s="44"/>
      <c r="F81" s="4" t="str">
        <f t="shared" si="3"/>
        <v xml:space="preserve"> , </v>
      </c>
      <c r="I81" s="6"/>
      <c r="K81" s="35">
        <f t="shared" ca="1" si="2"/>
        <v>123</v>
      </c>
      <c r="P81" s="40"/>
      <c r="X81" s="7"/>
      <c r="AA81" s="7"/>
    </row>
    <row r="82" spans="4:27" s="7" customFormat="1" x14ac:dyDescent="0.25">
      <c r="D82" s="44"/>
      <c r="F82" s="4" t="str">
        <f t="shared" si="3"/>
        <v xml:space="preserve"> , </v>
      </c>
      <c r="I82" s="46"/>
      <c r="K82" s="35">
        <f t="shared" ca="1" si="2"/>
        <v>123</v>
      </c>
      <c r="P82" s="40"/>
    </row>
    <row r="83" spans="4:27" s="4" customFormat="1" x14ac:dyDescent="0.25">
      <c r="D83" s="44"/>
      <c r="F83" s="4" t="str">
        <f t="shared" si="3"/>
        <v xml:space="preserve"> , </v>
      </c>
      <c r="I83" s="6"/>
      <c r="K83" s="35">
        <f t="shared" ca="1" si="2"/>
        <v>123</v>
      </c>
      <c r="P83" s="40"/>
      <c r="X83" s="7"/>
      <c r="AA83" s="7"/>
    </row>
    <row r="84" spans="4:27" s="7" customFormat="1" x14ac:dyDescent="0.25">
      <c r="D84" s="44"/>
      <c r="F84" s="4" t="str">
        <f t="shared" si="3"/>
        <v xml:space="preserve"> , </v>
      </c>
      <c r="I84" s="46"/>
      <c r="K84" s="35">
        <f t="shared" ca="1" si="2"/>
        <v>123</v>
      </c>
      <c r="P84" s="40"/>
    </row>
    <row r="85" spans="4:27" s="4" customFormat="1" x14ac:dyDescent="0.25">
      <c r="D85" s="44"/>
      <c r="F85" s="4" t="str">
        <f t="shared" si="3"/>
        <v xml:space="preserve"> , </v>
      </c>
      <c r="I85" s="6"/>
      <c r="K85" s="35">
        <f t="shared" ca="1" si="2"/>
        <v>123</v>
      </c>
      <c r="P85" s="40"/>
      <c r="X85" s="7"/>
      <c r="AA85" s="7"/>
    </row>
    <row r="86" spans="4:27" s="7" customFormat="1" x14ac:dyDescent="0.25">
      <c r="D86" s="44"/>
      <c r="F86" s="4" t="str">
        <f t="shared" si="3"/>
        <v xml:space="preserve"> , </v>
      </c>
      <c r="I86" s="46"/>
      <c r="K86" s="35">
        <f t="shared" ca="1" si="2"/>
        <v>123</v>
      </c>
      <c r="P86" s="40"/>
    </row>
    <row r="87" spans="4:27" s="4" customFormat="1" x14ac:dyDescent="0.25">
      <c r="D87" s="44"/>
      <c r="F87" s="4" t="str">
        <f t="shared" si="3"/>
        <v xml:space="preserve"> , </v>
      </c>
      <c r="I87" s="6"/>
      <c r="K87" s="35">
        <f t="shared" ca="1" si="2"/>
        <v>123</v>
      </c>
      <c r="P87" s="40"/>
      <c r="X87" s="7"/>
      <c r="AA87" s="7"/>
    </row>
    <row r="88" spans="4:27" s="7" customFormat="1" x14ac:dyDescent="0.25">
      <c r="D88" s="44"/>
      <c r="F88" s="4" t="str">
        <f t="shared" si="3"/>
        <v xml:space="preserve"> , </v>
      </c>
      <c r="I88" s="46"/>
      <c r="K88" s="35">
        <f t="shared" ca="1" si="2"/>
        <v>123</v>
      </c>
      <c r="P88" s="40"/>
    </row>
    <row r="89" spans="4:27" s="4" customFormat="1" x14ac:dyDescent="0.25">
      <c r="D89" s="44"/>
      <c r="F89" s="4" t="str">
        <f t="shared" si="3"/>
        <v xml:space="preserve"> , </v>
      </c>
      <c r="I89" s="6"/>
      <c r="K89" s="35">
        <f t="shared" ca="1" si="2"/>
        <v>123</v>
      </c>
      <c r="P89" s="40"/>
      <c r="X89" s="7"/>
      <c r="AA89" s="7"/>
    </row>
    <row r="90" spans="4:27" s="7" customFormat="1" x14ac:dyDescent="0.25">
      <c r="D90" s="44"/>
      <c r="F90" s="4" t="str">
        <f t="shared" si="3"/>
        <v xml:space="preserve"> , </v>
      </c>
      <c r="I90" s="46"/>
      <c r="K90" s="35">
        <f t="shared" ca="1" si="2"/>
        <v>123</v>
      </c>
      <c r="P90" s="40"/>
    </row>
    <row r="91" spans="4:27" s="4" customFormat="1" x14ac:dyDescent="0.25">
      <c r="D91" s="44"/>
      <c r="F91" s="4" t="str">
        <f t="shared" si="3"/>
        <v xml:space="preserve"> , </v>
      </c>
      <c r="I91" s="6"/>
      <c r="K91" s="35">
        <f t="shared" ca="1" si="2"/>
        <v>123</v>
      </c>
      <c r="P91" s="40"/>
      <c r="X91" s="7"/>
      <c r="AA91" s="7"/>
    </row>
    <row r="92" spans="4:27" s="7" customFormat="1" x14ac:dyDescent="0.25">
      <c r="D92" s="44"/>
      <c r="F92" s="4" t="str">
        <f t="shared" si="3"/>
        <v xml:space="preserve"> , </v>
      </c>
      <c r="I92" s="46"/>
      <c r="K92" s="35">
        <f t="shared" ca="1" si="2"/>
        <v>123</v>
      </c>
      <c r="P92" s="40"/>
    </row>
    <row r="93" spans="4:27" s="4" customFormat="1" x14ac:dyDescent="0.25">
      <c r="D93" s="44"/>
      <c r="F93" s="4" t="str">
        <f t="shared" si="3"/>
        <v xml:space="preserve"> , </v>
      </c>
      <c r="I93" s="6"/>
      <c r="K93" s="35">
        <f t="shared" ca="1" si="2"/>
        <v>123</v>
      </c>
      <c r="P93" s="40"/>
      <c r="X93" s="7"/>
      <c r="AA93" s="7"/>
    </row>
    <row r="94" spans="4:27" s="7" customFormat="1" x14ac:dyDescent="0.25">
      <c r="D94" s="44"/>
      <c r="F94" s="4" t="str">
        <f t="shared" si="3"/>
        <v xml:space="preserve"> , </v>
      </c>
      <c r="I94" s="46"/>
      <c r="K94" s="35">
        <f t="shared" ca="1" si="2"/>
        <v>123</v>
      </c>
      <c r="P94" s="40"/>
    </row>
    <row r="95" spans="4:27" s="4" customFormat="1" x14ac:dyDescent="0.25">
      <c r="D95" s="44"/>
      <c r="F95" s="4" t="str">
        <f t="shared" si="3"/>
        <v xml:space="preserve"> , </v>
      </c>
      <c r="I95" s="6"/>
      <c r="K95" s="35">
        <f t="shared" ca="1" si="2"/>
        <v>123</v>
      </c>
      <c r="P95" s="40"/>
      <c r="X95" s="7"/>
      <c r="AA95" s="7"/>
    </row>
    <row r="96" spans="4:27" s="7" customFormat="1" x14ac:dyDescent="0.25">
      <c r="D96" s="44"/>
      <c r="F96" s="4" t="str">
        <f t="shared" si="3"/>
        <v xml:space="preserve"> , </v>
      </c>
      <c r="I96" s="46"/>
      <c r="K96" s="35">
        <f t="shared" ca="1" si="2"/>
        <v>123</v>
      </c>
      <c r="P96" s="40"/>
    </row>
    <row r="97" spans="4:27" s="4" customFormat="1" x14ac:dyDescent="0.25">
      <c r="D97" s="44"/>
      <c r="F97" s="4" t="str">
        <f t="shared" si="3"/>
        <v xml:space="preserve"> , </v>
      </c>
      <c r="I97" s="6"/>
      <c r="K97" s="35">
        <f t="shared" ca="1" si="2"/>
        <v>123</v>
      </c>
      <c r="P97" s="40"/>
      <c r="X97" s="7"/>
      <c r="AA97" s="7"/>
    </row>
    <row r="98" spans="4:27" s="7" customFormat="1" x14ac:dyDescent="0.25">
      <c r="D98" s="44"/>
      <c r="F98" s="4" t="str">
        <f t="shared" si="3"/>
        <v xml:space="preserve"> , </v>
      </c>
      <c r="I98" s="46"/>
      <c r="K98" s="35">
        <f t="shared" ca="1" si="2"/>
        <v>123</v>
      </c>
      <c r="P98" s="40"/>
    </row>
    <row r="99" spans="4:27" s="4" customFormat="1" x14ac:dyDescent="0.25">
      <c r="D99" s="44"/>
      <c r="F99" s="4" t="str">
        <f t="shared" si="3"/>
        <v xml:space="preserve"> , </v>
      </c>
      <c r="I99" s="6"/>
      <c r="K99" s="35">
        <f t="shared" ca="1" si="2"/>
        <v>123</v>
      </c>
      <c r="P99" s="40"/>
      <c r="X99" s="7"/>
      <c r="AA99" s="7"/>
    </row>
    <row r="100" spans="4:27" s="7" customFormat="1" x14ac:dyDescent="0.25">
      <c r="D100" s="44"/>
      <c r="F100" s="4" t="str">
        <f t="shared" si="3"/>
        <v xml:space="preserve"> , </v>
      </c>
      <c r="I100" s="46"/>
      <c r="K100" s="35">
        <f t="shared" ca="1" si="2"/>
        <v>123</v>
      </c>
      <c r="P100" s="40"/>
    </row>
    <row r="101" spans="4:27" s="4" customFormat="1" x14ac:dyDescent="0.25">
      <c r="D101" s="44"/>
      <c r="F101" s="4" t="str">
        <f t="shared" si="3"/>
        <v xml:space="preserve"> , </v>
      </c>
      <c r="I101" s="6"/>
      <c r="K101" s="35">
        <f t="shared" ca="1" si="2"/>
        <v>123</v>
      </c>
      <c r="P101" s="40"/>
      <c r="X101" s="7"/>
      <c r="AA101" s="7"/>
    </row>
    <row r="102" spans="4:27" s="7" customFormat="1" x14ac:dyDescent="0.25">
      <c r="D102" s="44"/>
      <c r="F102" s="4" t="str">
        <f t="shared" si="3"/>
        <v xml:space="preserve"> , </v>
      </c>
      <c r="I102" s="46"/>
      <c r="K102" s="35">
        <f t="shared" ca="1" si="2"/>
        <v>123</v>
      </c>
      <c r="P102" s="40"/>
    </row>
    <row r="103" spans="4:27" s="4" customFormat="1" x14ac:dyDescent="0.25">
      <c r="D103" s="44"/>
      <c r="F103" s="4" t="str">
        <f t="shared" si="3"/>
        <v xml:space="preserve"> , </v>
      </c>
      <c r="I103" s="6"/>
      <c r="K103" s="35">
        <f t="shared" ca="1" si="2"/>
        <v>123</v>
      </c>
      <c r="P103" s="40"/>
      <c r="X103" s="7"/>
      <c r="AA103" s="7"/>
    </row>
    <row r="104" spans="4:27" s="7" customFormat="1" x14ac:dyDescent="0.25">
      <c r="D104" s="44"/>
      <c r="F104" s="4" t="str">
        <f t="shared" si="3"/>
        <v xml:space="preserve"> , </v>
      </c>
      <c r="I104" s="46"/>
      <c r="K104" s="35">
        <f t="shared" ca="1" si="2"/>
        <v>123</v>
      </c>
      <c r="P104" s="40"/>
    </row>
    <row r="105" spans="4:27" s="4" customFormat="1" x14ac:dyDescent="0.25">
      <c r="D105" s="44"/>
      <c r="F105" s="4" t="str">
        <f t="shared" si="3"/>
        <v xml:space="preserve"> , </v>
      </c>
      <c r="I105" s="6"/>
      <c r="K105" s="35">
        <f t="shared" ca="1" si="2"/>
        <v>123</v>
      </c>
      <c r="P105" s="40"/>
      <c r="X105" s="7"/>
      <c r="AA105" s="7"/>
    </row>
    <row r="106" spans="4:27" s="7" customFormat="1" x14ac:dyDescent="0.25">
      <c r="D106" s="44"/>
      <c r="F106" s="4" t="str">
        <f t="shared" si="3"/>
        <v xml:space="preserve"> , </v>
      </c>
      <c r="I106" s="46"/>
      <c r="K106" s="35">
        <f t="shared" ca="1" si="2"/>
        <v>123</v>
      </c>
      <c r="P106" s="40"/>
    </row>
    <row r="107" spans="4:27" s="4" customFormat="1" x14ac:dyDescent="0.25">
      <c r="D107" s="44"/>
      <c r="F107" s="4" t="str">
        <f t="shared" si="3"/>
        <v xml:space="preserve"> , </v>
      </c>
      <c r="I107" s="6"/>
      <c r="K107" s="35">
        <f t="shared" ca="1" si="2"/>
        <v>123</v>
      </c>
      <c r="P107" s="40"/>
      <c r="X107" s="7"/>
      <c r="AA107" s="7"/>
    </row>
    <row r="108" spans="4:27" s="7" customFormat="1" x14ac:dyDescent="0.25">
      <c r="D108" s="44"/>
      <c r="F108" s="4" t="str">
        <f t="shared" si="3"/>
        <v xml:space="preserve"> , </v>
      </c>
      <c r="I108" s="46"/>
      <c r="K108" s="35">
        <f t="shared" ca="1" si="2"/>
        <v>123</v>
      </c>
      <c r="P108" s="40"/>
    </row>
    <row r="109" spans="4:27" s="4" customFormat="1" x14ac:dyDescent="0.25">
      <c r="D109" s="44"/>
      <c r="F109" s="4" t="str">
        <f t="shared" si="3"/>
        <v xml:space="preserve"> , </v>
      </c>
      <c r="I109" s="6"/>
      <c r="K109" s="35">
        <f t="shared" ca="1" si="2"/>
        <v>123</v>
      </c>
      <c r="P109" s="40"/>
      <c r="X109" s="7"/>
      <c r="AA109" s="7"/>
    </row>
    <row r="110" spans="4:27" s="7" customFormat="1" x14ac:dyDescent="0.25">
      <c r="D110" s="44"/>
      <c r="F110" s="4" t="str">
        <f t="shared" si="3"/>
        <v xml:space="preserve"> , </v>
      </c>
      <c r="I110" s="46"/>
      <c r="K110" s="35">
        <f t="shared" ca="1" si="2"/>
        <v>123</v>
      </c>
      <c r="P110" s="40"/>
    </row>
    <row r="111" spans="4:27" s="4" customFormat="1" x14ac:dyDescent="0.25">
      <c r="D111" s="44"/>
      <c r="F111" s="4" t="str">
        <f t="shared" si="3"/>
        <v xml:space="preserve"> , </v>
      </c>
      <c r="I111" s="6"/>
      <c r="K111" s="35">
        <f t="shared" ca="1" si="2"/>
        <v>123</v>
      </c>
      <c r="P111" s="40"/>
      <c r="X111" s="7"/>
      <c r="AA111" s="7"/>
    </row>
    <row r="112" spans="4:27" s="7" customFormat="1" x14ac:dyDescent="0.25">
      <c r="D112" s="44"/>
      <c r="F112" s="4" t="str">
        <f t="shared" si="3"/>
        <v xml:space="preserve"> , </v>
      </c>
      <c r="I112" s="46"/>
      <c r="K112" s="35">
        <f t="shared" ca="1" si="2"/>
        <v>123</v>
      </c>
      <c r="P112" s="40"/>
    </row>
    <row r="113" spans="4:27" s="4" customFormat="1" x14ac:dyDescent="0.25">
      <c r="D113" s="44"/>
      <c r="F113" s="4" t="str">
        <f t="shared" si="3"/>
        <v xml:space="preserve"> , </v>
      </c>
      <c r="I113" s="6"/>
      <c r="K113" s="35">
        <f t="shared" ca="1" si="2"/>
        <v>123</v>
      </c>
      <c r="P113" s="40"/>
      <c r="X113" s="7"/>
      <c r="AA113" s="7"/>
    </row>
    <row r="114" spans="4:27" s="7" customFormat="1" x14ac:dyDescent="0.25">
      <c r="D114" s="44"/>
      <c r="F114" s="4" t="str">
        <f t="shared" si="3"/>
        <v xml:space="preserve"> , </v>
      </c>
      <c r="I114" s="46"/>
      <c r="K114" s="35">
        <f t="shared" ca="1" si="2"/>
        <v>123</v>
      </c>
      <c r="P114" s="40"/>
    </row>
    <row r="115" spans="4:27" s="4" customFormat="1" x14ac:dyDescent="0.25">
      <c r="D115" s="44"/>
      <c r="F115" s="4" t="str">
        <f t="shared" si="3"/>
        <v xml:space="preserve"> , </v>
      </c>
      <c r="I115" s="6"/>
      <c r="K115" s="35">
        <f t="shared" ca="1" si="2"/>
        <v>123</v>
      </c>
      <c r="P115" s="40"/>
      <c r="X115" s="7"/>
      <c r="AA115" s="7"/>
    </row>
    <row r="116" spans="4:27" s="7" customFormat="1" x14ac:dyDescent="0.25">
      <c r="D116" s="44"/>
      <c r="F116" s="4" t="str">
        <f t="shared" si="3"/>
        <v xml:space="preserve"> , </v>
      </c>
      <c r="I116" s="46"/>
      <c r="K116" s="35">
        <f t="shared" ca="1" si="2"/>
        <v>123</v>
      </c>
      <c r="P116" s="40"/>
    </row>
    <row r="117" spans="4:27" s="4" customFormat="1" x14ac:dyDescent="0.25">
      <c r="D117" s="44"/>
      <c r="F117" s="4" t="str">
        <f t="shared" si="3"/>
        <v xml:space="preserve"> , </v>
      </c>
      <c r="I117" s="6"/>
      <c r="K117" s="35">
        <f t="shared" ca="1" si="2"/>
        <v>123</v>
      </c>
      <c r="P117" s="40"/>
      <c r="X117" s="7"/>
      <c r="AA117" s="7"/>
    </row>
    <row r="118" spans="4:27" s="7" customFormat="1" x14ac:dyDescent="0.25">
      <c r="D118" s="44"/>
      <c r="F118" s="4" t="str">
        <f t="shared" si="3"/>
        <v xml:space="preserve"> , </v>
      </c>
      <c r="I118" s="46"/>
      <c r="K118" s="35">
        <f t="shared" ca="1" si="2"/>
        <v>123</v>
      </c>
      <c r="P118" s="40"/>
    </row>
    <row r="119" spans="4:27" s="4" customFormat="1" x14ac:dyDescent="0.25">
      <c r="D119" s="44"/>
      <c r="F119" s="4" t="str">
        <f t="shared" si="3"/>
        <v xml:space="preserve"> , </v>
      </c>
      <c r="I119" s="6"/>
      <c r="K119" s="35">
        <f t="shared" ca="1" si="2"/>
        <v>123</v>
      </c>
      <c r="P119" s="40"/>
      <c r="X119" s="7"/>
      <c r="AA119" s="7"/>
    </row>
    <row r="120" spans="4:27" s="7" customFormat="1" x14ac:dyDescent="0.25">
      <c r="D120" s="44"/>
      <c r="F120" s="4" t="str">
        <f t="shared" si="3"/>
        <v xml:space="preserve"> , </v>
      </c>
      <c r="I120" s="46"/>
      <c r="K120" s="35">
        <f t="shared" ca="1" si="2"/>
        <v>123</v>
      </c>
      <c r="P120" s="40"/>
    </row>
    <row r="121" spans="4:27" s="4" customFormat="1" x14ac:dyDescent="0.25">
      <c r="D121" s="44"/>
      <c r="F121" s="4" t="str">
        <f t="shared" si="3"/>
        <v xml:space="preserve"> , </v>
      </c>
      <c r="I121" s="6"/>
      <c r="K121" s="35">
        <f t="shared" ref="K121:K195" ca="1" si="4">DATEDIF(J121,TODAY(),"y")</f>
        <v>123</v>
      </c>
      <c r="P121" s="40"/>
      <c r="X121" s="7"/>
      <c r="AA121" s="7"/>
    </row>
    <row r="122" spans="4:27" s="7" customFormat="1" x14ac:dyDescent="0.25">
      <c r="D122" s="44"/>
      <c r="F122" s="4" t="str">
        <f t="shared" ref="F122:F196" si="5">CONCATENATE(G122," , ",H122)</f>
        <v xml:space="preserve"> , </v>
      </c>
      <c r="I122" s="46"/>
      <c r="K122" s="35">
        <f t="shared" ca="1" si="4"/>
        <v>123</v>
      </c>
      <c r="P122" s="40"/>
    </row>
    <row r="123" spans="4:27" s="4" customFormat="1" x14ac:dyDescent="0.25">
      <c r="D123" s="44"/>
      <c r="F123" s="4" t="str">
        <f t="shared" si="5"/>
        <v xml:space="preserve"> , </v>
      </c>
      <c r="I123" s="6"/>
      <c r="K123" s="35">
        <f t="shared" ca="1" si="4"/>
        <v>123</v>
      </c>
      <c r="P123" s="40"/>
      <c r="X123" s="7"/>
      <c r="AA123" s="7"/>
    </row>
    <row r="124" spans="4:27" s="7" customFormat="1" x14ac:dyDescent="0.25">
      <c r="D124" s="44"/>
      <c r="F124" s="4" t="str">
        <f t="shared" si="5"/>
        <v xml:space="preserve"> , </v>
      </c>
      <c r="I124" s="46"/>
      <c r="K124" s="35">
        <f t="shared" ca="1" si="4"/>
        <v>123</v>
      </c>
      <c r="P124" s="40"/>
    </row>
    <row r="125" spans="4:27" s="4" customFormat="1" x14ac:dyDescent="0.25">
      <c r="D125" s="44"/>
      <c r="F125" s="4" t="str">
        <f t="shared" si="5"/>
        <v xml:space="preserve"> , </v>
      </c>
      <c r="I125" s="6"/>
      <c r="K125" s="35">
        <f t="shared" ca="1" si="4"/>
        <v>123</v>
      </c>
      <c r="P125" s="40"/>
      <c r="X125" s="7"/>
      <c r="AA125" s="7"/>
    </row>
    <row r="126" spans="4:27" s="7" customFormat="1" x14ac:dyDescent="0.25">
      <c r="D126" s="44"/>
      <c r="F126" s="4" t="str">
        <f t="shared" si="5"/>
        <v xml:space="preserve"> , </v>
      </c>
      <c r="I126" s="46"/>
      <c r="K126" s="35">
        <f t="shared" ca="1" si="4"/>
        <v>123</v>
      </c>
      <c r="P126" s="40"/>
    </row>
    <row r="127" spans="4:27" s="4" customFormat="1" x14ac:dyDescent="0.25">
      <c r="D127" s="44"/>
      <c r="F127" s="4" t="str">
        <f t="shared" si="5"/>
        <v xml:space="preserve"> , </v>
      </c>
      <c r="I127" s="6"/>
      <c r="K127" s="35">
        <f t="shared" ca="1" si="4"/>
        <v>123</v>
      </c>
      <c r="P127" s="40"/>
      <c r="X127" s="7"/>
      <c r="AA127" s="7"/>
    </row>
    <row r="128" spans="4:27" s="7" customFormat="1" x14ac:dyDescent="0.25">
      <c r="D128" s="44"/>
      <c r="F128" s="4" t="str">
        <f t="shared" si="5"/>
        <v xml:space="preserve"> , </v>
      </c>
      <c r="I128" s="46"/>
      <c r="K128" s="35">
        <f t="shared" ca="1" si="4"/>
        <v>123</v>
      </c>
      <c r="P128" s="40"/>
    </row>
    <row r="129" spans="4:27" s="4" customFormat="1" x14ac:dyDescent="0.25">
      <c r="D129" s="44"/>
      <c r="F129" s="4" t="str">
        <f t="shared" si="5"/>
        <v xml:space="preserve"> , </v>
      </c>
      <c r="I129" s="6"/>
      <c r="K129" s="35">
        <f t="shared" ca="1" si="4"/>
        <v>123</v>
      </c>
      <c r="P129" s="40"/>
      <c r="X129" s="7"/>
      <c r="AA129" s="7"/>
    </row>
    <row r="130" spans="4:27" s="7" customFormat="1" x14ac:dyDescent="0.25">
      <c r="D130" s="44"/>
      <c r="F130" s="4" t="str">
        <f t="shared" si="5"/>
        <v xml:space="preserve"> , </v>
      </c>
      <c r="I130" s="46"/>
      <c r="K130" s="35">
        <f t="shared" ca="1" si="4"/>
        <v>123</v>
      </c>
      <c r="P130" s="40"/>
    </row>
    <row r="131" spans="4:27" s="4" customFormat="1" x14ac:dyDescent="0.25">
      <c r="D131" s="44"/>
      <c r="F131" s="4" t="str">
        <f t="shared" si="5"/>
        <v xml:space="preserve"> , </v>
      </c>
      <c r="I131" s="6"/>
      <c r="K131" s="35">
        <f t="shared" ca="1" si="4"/>
        <v>123</v>
      </c>
      <c r="P131" s="40"/>
      <c r="X131" s="7"/>
      <c r="AA131" s="7"/>
    </row>
    <row r="132" spans="4:27" s="7" customFormat="1" x14ac:dyDescent="0.25">
      <c r="D132" s="44"/>
      <c r="F132" s="4" t="str">
        <f t="shared" si="5"/>
        <v xml:space="preserve"> , </v>
      </c>
      <c r="I132" s="46"/>
      <c r="K132" s="35">
        <f t="shared" ca="1" si="4"/>
        <v>123</v>
      </c>
      <c r="P132" s="40"/>
    </row>
    <row r="133" spans="4:27" s="4" customFormat="1" x14ac:dyDescent="0.25">
      <c r="D133" s="44"/>
      <c r="F133" s="4" t="str">
        <f t="shared" si="5"/>
        <v xml:space="preserve"> , </v>
      </c>
      <c r="I133" s="6"/>
      <c r="K133" s="35">
        <f t="shared" ca="1" si="4"/>
        <v>123</v>
      </c>
      <c r="P133" s="40"/>
      <c r="X133" s="7"/>
      <c r="AA133" s="7"/>
    </row>
    <row r="134" spans="4:27" s="7" customFormat="1" x14ac:dyDescent="0.25">
      <c r="D134" s="44"/>
      <c r="F134" s="4" t="str">
        <f t="shared" si="5"/>
        <v xml:space="preserve"> , </v>
      </c>
      <c r="I134" s="46"/>
      <c r="K134" s="35">
        <f t="shared" ca="1" si="4"/>
        <v>123</v>
      </c>
      <c r="P134" s="40"/>
    </row>
    <row r="135" spans="4:27" s="4" customFormat="1" x14ac:dyDescent="0.25">
      <c r="D135" s="44"/>
      <c r="F135" s="4" t="str">
        <f t="shared" si="5"/>
        <v xml:space="preserve"> , </v>
      </c>
      <c r="I135" s="6"/>
      <c r="K135" s="35">
        <f t="shared" ca="1" si="4"/>
        <v>123</v>
      </c>
      <c r="P135" s="40"/>
      <c r="X135" s="7"/>
      <c r="AA135" s="7"/>
    </row>
    <row r="136" spans="4:27" s="7" customFormat="1" x14ac:dyDescent="0.25">
      <c r="D136" s="44"/>
      <c r="F136" s="4" t="str">
        <f t="shared" si="5"/>
        <v xml:space="preserve"> , </v>
      </c>
      <c r="I136" s="46"/>
      <c r="K136" s="35">
        <f t="shared" ca="1" si="4"/>
        <v>123</v>
      </c>
      <c r="P136" s="40"/>
    </row>
    <row r="137" spans="4:27" s="4" customFormat="1" x14ac:dyDescent="0.25">
      <c r="D137" s="44"/>
      <c r="F137" s="4" t="str">
        <f t="shared" si="5"/>
        <v xml:space="preserve"> , </v>
      </c>
      <c r="I137" s="6"/>
      <c r="K137" s="35">
        <f t="shared" ca="1" si="4"/>
        <v>123</v>
      </c>
      <c r="P137" s="40"/>
      <c r="X137" s="7"/>
      <c r="AA137" s="7"/>
    </row>
    <row r="138" spans="4:27" s="7" customFormat="1" x14ac:dyDescent="0.25">
      <c r="D138" s="44"/>
      <c r="F138" s="4" t="str">
        <f t="shared" si="5"/>
        <v xml:space="preserve"> , </v>
      </c>
      <c r="I138" s="46"/>
      <c r="K138" s="35">
        <f t="shared" ca="1" si="4"/>
        <v>123</v>
      </c>
      <c r="P138" s="40"/>
    </row>
    <row r="139" spans="4:27" s="4" customFormat="1" x14ac:dyDescent="0.25">
      <c r="D139" s="44"/>
      <c r="F139" s="4" t="str">
        <f t="shared" si="5"/>
        <v xml:space="preserve"> , </v>
      </c>
      <c r="I139" s="6"/>
      <c r="K139" s="35">
        <f t="shared" ca="1" si="4"/>
        <v>123</v>
      </c>
      <c r="P139" s="40"/>
      <c r="X139" s="7"/>
      <c r="AA139" s="7"/>
    </row>
    <row r="140" spans="4:27" s="7" customFormat="1" x14ac:dyDescent="0.25">
      <c r="D140" s="44"/>
      <c r="F140" s="4" t="str">
        <f t="shared" si="5"/>
        <v xml:space="preserve"> , </v>
      </c>
      <c r="I140" s="46"/>
      <c r="K140" s="35">
        <f t="shared" ca="1" si="4"/>
        <v>123</v>
      </c>
      <c r="P140" s="40"/>
    </row>
    <row r="141" spans="4:27" s="4" customFormat="1" x14ac:dyDescent="0.25">
      <c r="D141" s="44"/>
      <c r="F141" s="4" t="str">
        <f t="shared" si="5"/>
        <v xml:space="preserve"> , </v>
      </c>
      <c r="I141" s="6"/>
      <c r="K141" s="35">
        <f t="shared" ca="1" si="4"/>
        <v>123</v>
      </c>
      <c r="P141" s="40"/>
      <c r="X141" s="7"/>
      <c r="AA141" s="7"/>
    </row>
    <row r="142" spans="4:27" s="7" customFormat="1" x14ac:dyDescent="0.25">
      <c r="D142" s="44"/>
      <c r="F142" s="4" t="str">
        <f t="shared" si="5"/>
        <v xml:space="preserve"> , </v>
      </c>
      <c r="I142" s="46"/>
      <c r="K142" s="35">
        <f t="shared" ca="1" si="4"/>
        <v>123</v>
      </c>
      <c r="P142" s="40"/>
    </row>
    <row r="143" spans="4:27" s="4" customFormat="1" x14ac:dyDescent="0.25">
      <c r="D143" s="44"/>
      <c r="F143" s="4" t="str">
        <f t="shared" si="5"/>
        <v xml:space="preserve"> , </v>
      </c>
      <c r="I143" s="6"/>
      <c r="K143" s="35">
        <f t="shared" ca="1" si="4"/>
        <v>123</v>
      </c>
      <c r="P143" s="40"/>
      <c r="X143" s="7"/>
      <c r="AA143" s="7"/>
    </row>
    <row r="144" spans="4:27" s="7" customFormat="1" x14ac:dyDescent="0.25">
      <c r="D144" s="44"/>
      <c r="F144" s="4" t="str">
        <f t="shared" si="5"/>
        <v xml:space="preserve"> , </v>
      </c>
      <c r="I144" s="46"/>
      <c r="K144" s="35">
        <f t="shared" ca="1" si="4"/>
        <v>123</v>
      </c>
      <c r="P144" s="40"/>
    </row>
    <row r="145" spans="4:27" s="4" customFormat="1" x14ac:dyDescent="0.25">
      <c r="D145" s="44"/>
      <c r="F145" s="4" t="str">
        <f t="shared" si="5"/>
        <v xml:space="preserve"> , </v>
      </c>
      <c r="I145" s="6"/>
      <c r="K145" s="35">
        <f t="shared" ca="1" si="4"/>
        <v>123</v>
      </c>
      <c r="P145" s="40"/>
      <c r="X145" s="7"/>
      <c r="AA145" s="7"/>
    </row>
    <row r="146" spans="4:27" s="7" customFormat="1" x14ac:dyDescent="0.25">
      <c r="D146" s="44"/>
      <c r="F146" s="4" t="str">
        <f t="shared" si="5"/>
        <v xml:space="preserve"> , </v>
      </c>
      <c r="I146" s="46"/>
      <c r="K146" s="35">
        <f t="shared" ca="1" si="4"/>
        <v>123</v>
      </c>
      <c r="P146" s="40"/>
    </row>
    <row r="147" spans="4:27" s="4" customFormat="1" x14ac:dyDescent="0.25">
      <c r="D147" s="44"/>
      <c r="F147" s="4" t="str">
        <f t="shared" si="5"/>
        <v xml:space="preserve"> , </v>
      </c>
      <c r="I147" s="6"/>
      <c r="K147" s="35">
        <f t="shared" ca="1" si="4"/>
        <v>123</v>
      </c>
      <c r="P147" s="40"/>
      <c r="X147" s="7"/>
      <c r="AA147" s="7"/>
    </row>
    <row r="148" spans="4:27" s="7" customFormat="1" x14ac:dyDescent="0.25">
      <c r="D148" s="44"/>
      <c r="F148" s="4" t="str">
        <f t="shared" si="5"/>
        <v xml:space="preserve"> , </v>
      </c>
      <c r="I148" s="46"/>
      <c r="K148" s="35">
        <f t="shared" ca="1" si="4"/>
        <v>123</v>
      </c>
      <c r="P148" s="40"/>
    </row>
    <row r="149" spans="4:27" s="4" customFormat="1" x14ac:dyDescent="0.25">
      <c r="D149" s="44"/>
      <c r="F149" s="4" t="str">
        <f t="shared" si="5"/>
        <v xml:space="preserve"> , </v>
      </c>
      <c r="I149" s="6"/>
      <c r="K149" s="35">
        <f t="shared" ca="1" si="4"/>
        <v>123</v>
      </c>
      <c r="P149" s="40"/>
      <c r="X149" s="7"/>
      <c r="AA149" s="7"/>
    </row>
    <row r="150" spans="4:27" s="7" customFormat="1" x14ac:dyDescent="0.25">
      <c r="D150" s="44"/>
      <c r="F150" s="4" t="str">
        <f t="shared" si="5"/>
        <v xml:space="preserve"> , </v>
      </c>
      <c r="I150" s="46"/>
      <c r="K150" s="35">
        <f t="shared" ca="1" si="4"/>
        <v>123</v>
      </c>
      <c r="P150" s="40"/>
    </row>
    <row r="151" spans="4:27" s="4" customFormat="1" x14ac:dyDescent="0.25">
      <c r="D151" s="44"/>
      <c r="F151" s="4" t="str">
        <f t="shared" si="5"/>
        <v xml:space="preserve"> , </v>
      </c>
      <c r="I151" s="6"/>
      <c r="K151" s="35">
        <f t="shared" ca="1" si="4"/>
        <v>123</v>
      </c>
      <c r="P151" s="40"/>
      <c r="X151" s="7"/>
      <c r="AA151" s="7"/>
    </row>
    <row r="152" spans="4:27" s="7" customFormat="1" x14ac:dyDescent="0.25">
      <c r="D152" s="44"/>
      <c r="F152" s="4" t="str">
        <f t="shared" si="5"/>
        <v xml:space="preserve"> , </v>
      </c>
      <c r="I152" s="46"/>
      <c r="K152" s="35">
        <f t="shared" ca="1" si="4"/>
        <v>123</v>
      </c>
      <c r="P152" s="40"/>
    </row>
    <row r="153" spans="4:27" s="4" customFormat="1" x14ac:dyDescent="0.25">
      <c r="D153" s="44"/>
      <c r="F153" s="4" t="str">
        <f t="shared" si="5"/>
        <v xml:space="preserve"> , </v>
      </c>
      <c r="I153" s="6"/>
      <c r="K153" s="35">
        <f t="shared" ca="1" si="4"/>
        <v>123</v>
      </c>
      <c r="P153" s="40"/>
      <c r="X153" s="7"/>
      <c r="AA153" s="7"/>
    </row>
    <row r="154" spans="4:27" s="7" customFormat="1" x14ac:dyDescent="0.25">
      <c r="D154" s="44"/>
      <c r="F154" s="4" t="str">
        <f t="shared" si="5"/>
        <v xml:space="preserve"> , </v>
      </c>
      <c r="I154" s="46"/>
      <c r="K154" s="35">
        <f t="shared" ca="1" si="4"/>
        <v>123</v>
      </c>
      <c r="P154" s="40"/>
    </row>
    <row r="155" spans="4:27" s="4" customFormat="1" x14ac:dyDescent="0.25">
      <c r="D155" s="44"/>
      <c r="F155" s="4" t="str">
        <f t="shared" si="5"/>
        <v xml:space="preserve"> , </v>
      </c>
      <c r="I155" s="6"/>
      <c r="K155" s="35">
        <f t="shared" ca="1" si="4"/>
        <v>123</v>
      </c>
      <c r="P155" s="40"/>
      <c r="X155" s="7"/>
      <c r="AA155" s="7"/>
    </row>
    <row r="156" spans="4:27" s="7" customFormat="1" x14ac:dyDescent="0.25">
      <c r="D156" s="44"/>
      <c r="F156" s="4" t="str">
        <f t="shared" si="5"/>
        <v xml:space="preserve"> , </v>
      </c>
      <c r="I156" s="46"/>
      <c r="K156" s="35">
        <f t="shared" ca="1" si="4"/>
        <v>123</v>
      </c>
      <c r="P156" s="40"/>
    </row>
    <row r="157" spans="4:27" s="4" customFormat="1" x14ac:dyDescent="0.25">
      <c r="D157" s="44"/>
      <c r="F157" s="4" t="str">
        <f t="shared" si="5"/>
        <v xml:space="preserve"> , </v>
      </c>
      <c r="I157" s="6"/>
      <c r="K157" s="35">
        <f t="shared" ca="1" si="4"/>
        <v>123</v>
      </c>
      <c r="P157" s="40"/>
      <c r="X157" s="7"/>
      <c r="AA157" s="7"/>
    </row>
    <row r="158" spans="4:27" s="7" customFormat="1" x14ac:dyDescent="0.25">
      <c r="D158" s="44"/>
      <c r="F158" s="4" t="str">
        <f t="shared" si="5"/>
        <v xml:space="preserve"> , </v>
      </c>
      <c r="I158" s="46"/>
      <c r="K158" s="35">
        <f t="shared" ca="1" si="4"/>
        <v>123</v>
      </c>
      <c r="P158" s="40"/>
    </row>
    <row r="159" spans="4:27" s="4" customFormat="1" x14ac:dyDescent="0.25">
      <c r="D159" s="44"/>
      <c r="F159" s="4" t="str">
        <f t="shared" si="5"/>
        <v xml:space="preserve"> , </v>
      </c>
      <c r="I159" s="6"/>
      <c r="K159" s="35">
        <f t="shared" ca="1" si="4"/>
        <v>123</v>
      </c>
      <c r="P159" s="40"/>
      <c r="X159" s="7"/>
      <c r="AA159" s="7"/>
    </row>
    <row r="160" spans="4:27" s="7" customFormat="1" x14ac:dyDescent="0.25">
      <c r="D160" s="44"/>
      <c r="F160" s="4" t="str">
        <f t="shared" si="5"/>
        <v xml:space="preserve"> , </v>
      </c>
      <c r="I160" s="46"/>
      <c r="K160" s="35">
        <f t="shared" ca="1" si="4"/>
        <v>123</v>
      </c>
      <c r="P160" s="40"/>
    </row>
    <row r="161" spans="4:27" s="4" customFormat="1" x14ac:dyDescent="0.25">
      <c r="D161" s="44"/>
      <c r="F161" s="4" t="str">
        <f t="shared" si="5"/>
        <v xml:space="preserve"> , </v>
      </c>
      <c r="I161" s="6"/>
      <c r="K161" s="35">
        <f t="shared" ca="1" si="4"/>
        <v>123</v>
      </c>
      <c r="P161" s="40"/>
      <c r="X161" s="7"/>
      <c r="AA161" s="7"/>
    </row>
    <row r="162" spans="4:27" s="7" customFormat="1" x14ac:dyDescent="0.25">
      <c r="D162" s="44"/>
      <c r="F162" s="4" t="str">
        <f t="shared" si="5"/>
        <v xml:space="preserve"> , </v>
      </c>
      <c r="I162" s="46"/>
      <c r="K162" s="35">
        <f t="shared" ca="1" si="4"/>
        <v>123</v>
      </c>
      <c r="P162" s="40"/>
    </row>
    <row r="163" spans="4:27" s="4" customFormat="1" x14ac:dyDescent="0.25">
      <c r="D163" s="44"/>
      <c r="F163" s="4" t="str">
        <f t="shared" si="5"/>
        <v xml:space="preserve"> , </v>
      </c>
      <c r="I163" s="6"/>
      <c r="K163" s="35">
        <f t="shared" ca="1" si="4"/>
        <v>123</v>
      </c>
      <c r="P163" s="40"/>
      <c r="X163" s="7"/>
      <c r="AA163" s="7"/>
    </row>
    <row r="164" spans="4:27" s="7" customFormat="1" x14ac:dyDescent="0.25">
      <c r="D164" s="44"/>
      <c r="F164" s="4" t="str">
        <f t="shared" si="5"/>
        <v xml:space="preserve"> , </v>
      </c>
      <c r="I164" s="46"/>
      <c r="K164" s="35">
        <f t="shared" ca="1" si="4"/>
        <v>123</v>
      </c>
      <c r="P164" s="40"/>
    </row>
    <row r="165" spans="4:27" s="4" customFormat="1" x14ac:dyDescent="0.25">
      <c r="D165" s="44"/>
      <c r="F165" s="4" t="str">
        <f t="shared" si="5"/>
        <v xml:space="preserve"> , </v>
      </c>
      <c r="I165" s="6"/>
      <c r="K165" s="35">
        <f t="shared" ca="1" si="4"/>
        <v>123</v>
      </c>
      <c r="P165" s="40"/>
      <c r="X165" s="7"/>
      <c r="AA165" s="7"/>
    </row>
    <row r="166" spans="4:27" s="7" customFormat="1" x14ac:dyDescent="0.25">
      <c r="D166" s="44"/>
      <c r="F166" s="4" t="str">
        <f t="shared" si="5"/>
        <v xml:space="preserve"> , </v>
      </c>
      <c r="I166" s="46"/>
      <c r="K166" s="35">
        <f t="shared" ca="1" si="4"/>
        <v>123</v>
      </c>
      <c r="P166" s="40"/>
    </row>
    <row r="167" spans="4:27" s="4" customFormat="1" x14ac:dyDescent="0.25">
      <c r="D167" s="44"/>
      <c r="F167" s="4" t="str">
        <f t="shared" si="5"/>
        <v xml:space="preserve"> , </v>
      </c>
      <c r="I167" s="6"/>
      <c r="K167" s="35">
        <f t="shared" ca="1" si="4"/>
        <v>123</v>
      </c>
      <c r="P167" s="40"/>
      <c r="X167" s="7"/>
      <c r="AA167" s="7"/>
    </row>
    <row r="168" spans="4:27" s="7" customFormat="1" x14ac:dyDescent="0.25">
      <c r="D168" s="44"/>
      <c r="F168" s="4" t="str">
        <f t="shared" si="5"/>
        <v xml:space="preserve"> , </v>
      </c>
      <c r="I168" s="46"/>
      <c r="K168" s="35">
        <f t="shared" ca="1" si="4"/>
        <v>123</v>
      </c>
      <c r="P168" s="40"/>
    </row>
    <row r="169" spans="4:27" s="4" customFormat="1" x14ac:dyDescent="0.25">
      <c r="D169" s="44"/>
      <c r="F169" s="4" t="str">
        <f t="shared" si="5"/>
        <v xml:space="preserve"> , </v>
      </c>
      <c r="I169" s="6"/>
      <c r="K169" s="35">
        <f t="shared" ca="1" si="4"/>
        <v>123</v>
      </c>
      <c r="P169" s="40"/>
      <c r="X169" s="7"/>
      <c r="AA169" s="7"/>
    </row>
    <row r="170" spans="4:27" s="7" customFormat="1" x14ac:dyDescent="0.25">
      <c r="D170" s="44"/>
      <c r="F170" s="4" t="str">
        <f t="shared" si="5"/>
        <v xml:space="preserve"> , </v>
      </c>
      <c r="I170" s="46"/>
      <c r="K170" s="35">
        <f t="shared" ca="1" si="4"/>
        <v>123</v>
      </c>
      <c r="P170" s="40"/>
    </row>
    <row r="171" spans="4:27" s="4" customFormat="1" x14ac:dyDescent="0.25">
      <c r="D171" s="44"/>
      <c r="F171" s="4" t="str">
        <f t="shared" si="5"/>
        <v xml:space="preserve"> , </v>
      </c>
      <c r="I171" s="6"/>
      <c r="K171" s="35">
        <f t="shared" ca="1" si="4"/>
        <v>123</v>
      </c>
      <c r="P171" s="40"/>
      <c r="X171" s="7"/>
      <c r="AA171" s="7"/>
    </row>
    <row r="172" spans="4:27" s="7" customFormat="1" x14ac:dyDescent="0.25">
      <c r="D172" s="44"/>
      <c r="F172" s="4" t="str">
        <f t="shared" si="5"/>
        <v xml:space="preserve"> , </v>
      </c>
      <c r="I172" s="46"/>
      <c r="K172" s="35">
        <f t="shared" ca="1" si="4"/>
        <v>123</v>
      </c>
      <c r="P172" s="40"/>
    </row>
    <row r="173" spans="4:27" s="4" customFormat="1" x14ac:dyDescent="0.25">
      <c r="D173" s="44"/>
      <c r="F173" s="4" t="str">
        <f t="shared" si="5"/>
        <v xml:space="preserve"> , </v>
      </c>
      <c r="I173" s="6"/>
      <c r="K173" s="35">
        <f t="shared" ca="1" si="4"/>
        <v>123</v>
      </c>
      <c r="P173" s="40"/>
      <c r="X173" s="7"/>
      <c r="AA173" s="7"/>
    </row>
    <row r="174" spans="4:27" s="7" customFormat="1" x14ac:dyDescent="0.25">
      <c r="D174" s="44"/>
      <c r="F174" s="4" t="str">
        <f t="shared" si="5"/>
        <v xml:space="preserve"> , </v>
      </c>
      <c r="I174" s="46"/>
      <c r="K174" s="35">
        <f t="shared" ca="1" si="4"/>
        <v>123</v>
      </c>
      <c r="P174" s="40"/>
    </row>
    <row r="175" spans="4:27" s="4" customFormat="1" x14ac:dyDescent="0.25">
      <c r="D175" s="44"/>
      <c r="F175" s="4" t="str">
        <f t="shared" si="5"/>
        <v xml:space="preserve"> , </v>
      </c>
      <c r="I175" s="6"/>
      <c r="K175" s="35">
        <f t="shared" ca="1" si="4"/>
        <v>123</v>
      </c>
      <c r="P175" s="40"/>
      <c r="X175" s="7"/>
      <c r="AA175" s="7"/>
    </row>
    <row r="176" spans="4:27" s="7" customFormat="1" x14ac:dyDescent="0.25">
      <c r="D176" s="44"/>
      <c r="F176" s="4" t="str">
        <f t="shared" si="5"/>
        <v xml:space="preserve"> , </v>
      </c>
      <c r="I176" s="46"/>
      <c r="K176" s="35">
        <f t="shared" ca="1" si="4"/>
        <v>123</v>
      </c>
      <c r="P176" s="40"/>
    </row>
    <row r="177" spans="4:27" s="4" customFormat="1" x14ac:dyDescent="0.25">
      <c r="D177" s="44"/>
      <c r="F177" s="4" t="str">
        <f t="shared" si="5"/>
        <v xml:space="preserve"> , </v>
      </c>
      <c r="I177" s="6"/>
      <c r="K177" s="35">
        <f t="shared" ca="1" si="4"/>
        <v>123</v>
      </c>
      <c r="P177" s="40"/>
      <c r="X177" s="7"/>
      <c r="AA177" s="7"/>
    </row>
    <row r="178" spans="4:27" s="7" customFormat="1" x14ac:dyDescent="0.25">
      <c r="D178" s="44"/>
      <c r="F178" s="4" t="str">
        <f t="shared" si="5"/>
        <v xml:space="preserve"> , </v>
      </c>
      <c r="I178" s="46"/>
      <c r="K178" s="35">
        <f t="shared" ca="1" si="4"/>
        <v>123</v>
      </c>
      <c r="P178" s="40"/>
    </row>
    <row r="179" spans="4:27" s="4" customFormat="1" x14ac:dyDescent="0.25">
      <c r="D179" s="44"/>
      <c r="F179" s="4" t="str">
        <f t="shared" si="5"/>
        <v xml:space="preserve"> , </v>
      </c>
      <c r="I179" s="6"/>
      <c r="K179" s="35">
        <f t="shared" ca="1" si="4"/>
        <v>123</v>
      </c>
      <c r="P179" s="40"/>
      <c r="X179" s="7"/>
      <c r="AA179" s="7"/>
    </row>
    <row r="180" spans="4:27" s="7" customFormat="1" x14ac:dyDescent="0.25">
      <c r="D180" s="44"/>
      <c r="F180" s="4" t="str">
        <f t="shared" si="5"/>
        <v xml:space="preserve"> , </v>
      </c>
      <c r="I180" s="46"/>
      <c r="K180" s="35">
        <f t="shared" ca="1" si="4"/>
        <v>123</v>
      </c>
      <c r="P180" s="40"/>
    </row>
    <row r="181" spans="4:27" s="7" customFormat="1" x14ac:dyDescent="0.25">
      <c r="D181" s="44"/>
      <c r="F181" s="4" t="str">
        <f t="shared" si="5"/>
        <v xml:space="preserve"> , </v>
      </c>
      <c r="I181" s="46"/>
      <c r="K181" s="35">
        <f t="shared" ca="1" si="4"/>
        <v>123</v>
      </c>
      <c r="P181" s="40"/>
    </row>
    <row r="182" spans="4:27" s="7" customFormat="1" x14ac:dyDescent="0.25">
      <c r="D182" s="44"/>
      <c r="F182" s="4" t="str">
        <f t="shared" si="5"/>
        <v xml:space="preserve"> , </v>
      </c>
      <c r="I182" s="46"/>
      <c r="K182" s="35">
        <f t="shared" ca="1" si="4"/>
        <v>123</v>
      </c>
      <c r="P182" s="40"/>
    </row>
    <row r="183" spans="4:27" s="7" customFormat="1" x14ac:dyDescent="0.25">
      <c r="D183" s="44"/>
      <c r="F183" s="4" t="str">
        <f t="shared" si="5"/>
        <v xml:space="preserve"> , </v>
      </c>
      <c r="I183" s="46"/>
      <c r="K183" s="35">
        <f t="shared" ca="1" si="4"/>
        <v>123</v>
      </c>
      <c r="P183" s="40"/>
    </row>
    <row r="184" spans="4:27" s="7" customFormat="1" x14ac:dyDescent="0.25">
      <c r="D184" s="44"/>
      <c r="F184" s="4" t="str">
        <f t="shared" si="5"/>
        <v xml:space="preserve"> , </v>
      </c>
      <c r="I184" s="46"/>
      <c r="K184" s="35">
        <f t="shared" ca="1" si="4"/>
        <v>123</v>
      </c>
      <c r="P184" s="40"/>
    </row>
    <row r="185" spans="4:27" s="7" customFormat="1" x14ac:dyDescent="0.25">
      <c r="D185" s="44"/>
      <c r="F185" s="4" t="str">
        <f t="shared" si="5"/>
        <v xml:space="preserve"> , </v>
      </c>
      <c r="I185" s="46"/>
      <c r="K185" s="35">
        <f t="shared" ca="1" si="4"/>
        <v>123</v>
      </c>
      <c r="P185" s="40"/>
    </row>
    <row r="186" spans="4:27" s="7" customFormat="1" x14ac:dyDescent="0.25">
      <c r="D186" s="44"/>
      <c r="F186" s="4" t="str">
        <f t="shared" si="5"/>
        <v xml:space="preserve"> , </v>
      </c>
      <c r="I186" s="46"/>
      <c r="K186" s="35">
        <f t="shared" ca="1" si="4"/>
        <v>123</v>
      </c>
      <c r="P186" s="40"/>
    </row>
    <row r="187" spans="4:27" s="7" customFormat="1" x14ac:dyDescent="0.25">
      <c r="D187" s="44"/>
      <c r="F187" s="4" t="str">
        <f t="shared" si="5"/>
        <v xml:space="preserve"> , </v>
      </c>
      <c r="I187" s="46"/>
      <c r="K187" s="35">
        <f t="shared" ca="1" si="4"/>
        <v>123</v>
      </c>
      <c r="P187" s="40"/>
    </row>
    <row r="188" spans="4:27" s="7" customFormat="1" x14ac:dyDescent="0.25">
      <c r="D188" s="44"/>
      <c r="F188" s="4" t="str">
        <f t="shared" si="5"/>
        <v xml:space="preserve"> , </v>
      </c>
      <c r="I188" s="46"/>
      <c r="K188" s="35">
        <f t="shared" ca="1" si="4"/>
        <v>123</v>
      </c>
      <c r="P188" s="40"/>
    </row>
    <row r="189" spans="4:27" s="7" customFormat="1" x14ac:dyDescent="0.25">
      <c r="D189" s="44"/>
      <c r="F189" s="4" t="str">
        <f t="shared" si="5"/>
        <v xml:space="preserve"> , </v>
      </c>
      <c r="I189" s="46"/>
      <c r="K189" s="35">
        <f t="shared" ca="1" si="4"/>
        <v>123</v>
      </c>
      <c r="P189" s="40"/>
    </row>
    <row r="190" spans="4:27" s="7" customFormat="1" x14ac:dyDescent="0.25">
      <c r="D190" s="44"/>
      <c r="F190" s="4" t="str">
        <f t="shared" si="5"/>
        <v xml:space="preserve"> , </v>
      </c>
      <c r="I190" s="46"/>
      <c r="K190" s="35">
        <f t="shared" ca="1" si="4"/>
        <v>123</v>
      </c>
      <c r="P190" s="40"/>
    </row>
    <row r="191" spans="4:27" s="4" customFormat="1" x14ac:dyDescent="0.25">
      <c r="D191" s="44"/>
      <c r="F191" s="4" t="str">
        <f t="shared" si="5"/>
        <v xml:space="preserve"> , </v>
      </c>
      <c r="I191" s="6"/>
      <c r="K191" s="35">
        <f t="shared" ca="1" si="4"/>
        <v>123</v>
      </c>
      <c r="P191" s="40"/>
      <c r="X191" s="7"/>
      <c r="AA191" s="7"/>
    </row>
    <row r="192" spans="4:27" s="7" customFormat="1" x14ac:dyDescent="0.25">
      <c r="D192" s="44"/>
      <c r="F192" s="4" t="str">
        <f t="shared" si="5"/>
        <v xml:space="preserve"> , </v>
      </c>
      <c r="I192" s="46"/>
      <c r="K192" s="35">
        <f t="shared" ca="1" si="4"/>
        <v>123</v>
      </c>
      <c r="P192" s="40"/>
    </row>
    <row r="193" spans="1:32" s="4" customFormat="1" x14ac:dyDescent="0.25">
      <c r="D193" s="44"/>
      <c r="F193" s="4" t="str">
        <f t="shared" si="5"/>
        <v xml:space="preserve"> , </v>
      </c>
      <c r="I193" s="6"/>
      <c r="K193" s="35">
        <f t="shared" ca="1" si="4"/>
        <v>123</v>
      </c>
      <c r="P193" s="40"/>
      <c r="X193" s="7"/>
      <c r="AA193" s="7"/>
    </row>
    <row r="194" spans="1:32" s="4" customFormat="1" x14ac:dyDescent="0.25">
      <c r="D194" s="44"/>
      <c r="F194" s="4" t="str">
        <f t="shared" si="5"/>
        <v xml:space="preserve"> , </v>
      </c>
      <c r="I194" s="6"/>
      <c r="K194" s="35">
        <f t="shared" ca="1" si="4"/>
        <v>123</v>
      </c>
      <c r="P194" s="40"/>
      <c r="X194" s="7"/>
      <c r="AA194" s="7"/>
    </row>
    <row r="195" spans="1:32" s="7" customFormat="1" x14ac:dyDescent="0.25">
      <c r="D195" s="44"/>
      <c r="F195" s="4" t="str">
        <f t="shared" si="5"/>
        <v xml:space="preserve"> , </v>
      </c>
      <c r="I195" s="46"/>
      <c r="K195" s="35">
        <f t="shared" ca="1" si="4"/>
        <v>123</v>
      </c>
      <c r="P195" s="40"/>
    </row>
    <row r="196" spans="1:32" s="4" customFormat="1" x14ac:dyDescent="0.25">
      <c r="D196" s="44"/>
      <c r="F196" s="4" t="str">
        <f t="shared" si="5"/>
        <v xml:space="preserve"> , </v>
      </c>
      <c r="I196" s="6"/>
      <c r="K196" s="35">
        <f t="shared" ref="K196:K197" ca="1" si="6">DATEDIF(J196,TODAY(),"y")</f>
        <v>123</v>
      </c>
      <c r="P196" s="40"/>
      <c r="X196" s="7"/>
      <c r="AA196" s="7"/>
    </row>
    <row r="197" spans="1:32" s="7" customFormat="1" x14ac:dyDescent="0.25">
      <c r="D197" s="44"/>
      <c r="F197" s="4" t="str">
        <f t="shared" ref="F197:F200" si="7">CONCATENATE(G197," , ",H197)</f>
        <v xml:space="preserve"> , </v>
      </c>
      <c r="I197" s="46"/>
      <c r="K197" s="35">
        <f t="shared" ca="1" si="6"/>
        <v>123</v>
      </c>
      <c r="P197" s="40"/>
    </row>
    <row r="198" spans="1:32" s="4" customFormat="1" x14ac:dyDescent="0.25">
      <c r="D198" s="44">
        <f>COUNTIF($F$2:$F$200,F199)</f>
        <v>199</v>
      </c>
      <c r="F198" s="4" t="str">
        <f t="shared" si="7"/>
        <v xml:space="preserve"> , </v>
      </c>
      <c r="I198" s="6"/>
      <c r="K198" s="35">
        <f t="shared" ref="K198:K200" ca="1" si="8">DATEDIF(J198,TODAY(),"y")</f>
        <v>123</v>
      </c>
      <c r="P198" s="40" t="str">
        <f>IFERROR(IF(OR(#REF!="Outreach",#REF!=""),"",#REF!),"")</f>
        <v/>
      </c>
      <c r="X198" s="7"/>
      <c r="AA198" s="7"/>
    </row>
    <row r="199" spans="1:32" s="7" customFormat="1" x14ac:dyDescent="0.25">
      <c r="D199" s="44">
        <f>COUNTIF($F$2:$F$200,F200)</f>
        <v>199</v>
      </c>
      <c r="F199" s="4" t="str">
        <f t="shared" si="7"/>
        <v xml:space="preserve"> , </v>
      </c>
      <c r="I199" s="46">
        <f t="shared" ref="I199:I200" ca="1" si="9">TODAY()</f>
        <v>45134</v>
      </c>
      <c r="K199" s="35">
        <f t="shared" ca="1" si="8"/>
        <v>123</v>
      </c>
      <c r="P199" s="40" t="str">
        <f>IFERROR(IF(OR(#REF!="Outreach",#REF!=""),"",#REF!),"")</f>
        <v/>
      </c>
    </row>
    <row r="200" spans="1:32" s="4" customFormat="1" x14ac:dyDescent="0.25">
      <c r="D200" s="44">
        <f>COUNTIF($F$2:$F$200,F201)</f>
        <v>0</v>
      </c>
      <c r="F200" s="4" t="str">
        <f t="shared" si="7"/>
        <v xml:space="preserve"> , </v>
      </c>
      <c r="I200" s="6">
        <f t="shared" ca="1" si="9"/>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7"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0E60F736-F083-4990-BB37-7A605314EFD8}">
          <x14:formula1>
            <xm:f>'Statistics &amp; Lists'!$B$91:$B$94</xm:f>
          </x14:formula1>
          <xm:sqref>O2:O200</xm:sqref>
        </x14:dataValidation>
        <x14:dataValidation type="list" allowBlank="1" showInputMessage="1" showErrorMessage="1" xr:uid="{A5314191-C633-49D8-B2A3-CFFDA0C74378}">
          <x14:formula1>
            <xm:f>'Statistics &amp; Lists'!$B$145:$B$147</xm:f>
          </x14:formula1>
          <xm:sqref>AB2:AB200</xm:sqref>
        </x14:dataValidation>
        <x14:dataValidation type="list" allowBlank="1" showInputMessage="1" showErrorMessage="1" xr:uid="{1DC40ABC-BA3D-483F-BFA3-964C4AEE6F08}">
          <x14:formula1>
            <xm:f>'Statistics &amp; Lists'!$B$150:$B$152</xm:f>
          </x14:formula1>
          <xm:sqref>AC2:AC200</xm:sqref>
        </x14:dataValidation>
        <x14:dataValidation type="list" allowBlank="1" showInputMessage="1" showErrorMessage="1" xr:uid="{BDB6A5A6-1759-484F-8EF3-A9811DDEE1F0}">
          <x14:formula1>
            <xm:f>'Statistics &amp; Lists'!$B$155:$B$157</xm:f>
          </x14:formula1>
          <xm:sqref>AD2:AD200</xm:sqref>
        </x14:dataValidation>
        <x14:dataValidation type="list" allowBlank="1" showInputMessage="1" showErrorMessage="1" xr:uid="{282D9A25-2227-4B10-AA6C-2039292A46E3}">
          <x14:formula1>
            <xm:f>'Statistics &amp; Lists'!$B$160:$B$162</xm:f>
          </x14:formula1>
          <xm:sqref>AE2:AE200</xm:sqref>
        </x14:dataValidation>
        <x14:dataValidation type="list" allowBlank="1" showInputMessage="1" showErrorMessage="1" xr:uid="{ACAC6ED3-4969-4D9C-BF55-1A4E66A4403E}">
          <x14:formula1>
            <xm:f>'Statistics &amp; Lists'!$B$165:$B$167</xm:f>
          </x14:formula1>
          <xm:sqref>AF2:AF200</xm:sqref>
        </x14:dataValidation>
        <x14:dataValidation type="list" allowBlank="1" showInputMessage="1" showErrorMessage="1" xr:uid="{E0744193-E290-4BD9-9BA1-AC7F5FA6892B}">
          <x14:formula1>
            <xm:f>'Statistics &amp; Lists'!$B$97:$B$99</xm:f>
          </x14:formula1>
          <xm:sqref>T2:T200</xm:sqref>
        </x14:dataValidation>
        <x14:dataValidation type="list" allowBlank="1" showInputMessage="1" showErrorMessage="1" xr:uid="{3ACFAB4B-21A2-4202-B3E9-1F3CB3EEB0E7}">
          <x14:formula1>
            <xm:f>'Statistics &amp; Lists'!#REF!</xm:f>
          </x14:formula1>
          <xm:sqref>Q2:Q200</xm:sqref>
        </x14:dataValidation>
        <x14:dataValidation type="list" allowBlank="1" showInputMessage="1" showErrorMessage="1" xr:uid="{DE1F2B17-68B6-438C-A80D-49572114702E}">
          <x14:formula1>
            <xm:f>'Statistics &amp; Lists'!$B$7:$B$13</xm:f>
          </x14:formula1>
          <xm:sqref>B2:B200</xm:sqref>
        </x14:dataValidation>
        <x14:dataValidation type="list" allowBlank="1" showInputMessage="1" showErrorMessage="1" xr:uid="{40B0DD85-C419-4ADA-A780-A839CA19BE59}">
          <x14:formula1>
            <xm:f>'Statistics &amp; Lists'!$B$25:$B$30</xm:f>
          </x14:formula1>
          <xm:sqref>C2:C200</xm:sqref>
        </x14:dataValidation>
        <x14:dataValidation type="list" allowBlank="1" showInputMessage="1" showErrorMessage="1" xr:uid="{28BD4197-75EE-428E-983D-7AFB5A169643}">
          <x14:formula1>
            <xm:f>'Statistics &amp; Lists'!$B$32:$B$36</xm:f>
          </x14:formula1>
          <xm:sqref>L2:L200</xm:sqref>
        </x14:dataValidation>
        <x14:dataValidation type="list" allowBlank="1" showInputMessage="1" showErrorMessage="1" xr:uid="{669AC22B-3B22-4B00-9C13-13CA690AEE28}">
          <x14:formula1>
            <xm:f>'Statistics &amp; Lists'!$B$45:$B$47</xm:f>
          </x14:formula1>
          <xm:sqref>M2:M200</xm:sqref>
        </x14:dataValidation>
        <x14:dataValidation type="list" allowBlank="1" showInputMessage="1" showErrorMessage="1" xr:uid="{423C130D-F9F1-4C25-A7B8-94F5B8D7DDED}">
          <x14:formula1>
            <xm:f>'Statistics &amp; Lists'!$B$64:$B$66</xm:f>
          </x14:formula1>
          <xm:sqref>R2:R200</xm:sqref>
        </x14:dataValidation>
        <x14:dataValidation type="list" allowBlank="1" showInputMessage="1" showErrorMessage="1" xr:uid="{BFA8E2D0-ACE9-4F5B-9591-BF9524CC9391}">
          <x14:formula1>
            <xm:f>'Statistics &amp; Lists'!$B$69:$B$71</xm:f>
          </x14:formula1>
          <xm:sqref>S2:S200</xm:sqref>
        </x14:dataValidation>
        <x14:dataValidation type="list" allowBlank="1" showInputMessage="1" showErrorMessage="1" xr:uid="{2ECD95B7-4111-45A6-BC1F-AB71E94CA56C}">
          <x14:formula1>
            <xm:f>'Statistics &amp; Lists'!$B$74:$B$88</xm:f>
          </x14:formula1>
          <xm:sqref>N2:N200</xm:sqref>
        </x14:dataValidation>
        <x14:dataValidation type="list" allowBlank="1" showInputMessage="1" showErrorMessage="1" xr:uid="{6C220FF9-8EE0-4681-92EF-0832430EFD89}">
          <x14:formula1>
            <xm:f>'Statistics &amp; Lists'!$B$105:$B$116</xm:f>
          </x14:formula1>
          <xm:sqref>U2:U200</xm:sqref>
        </x14:dataValidation>
        <x14:dataValidation type="list" allowBlank="1" showInputMessage="1" showErrorMessage="1" xr:uid="{B1993061-054A-4259-8181-292E8F8FC71D}">
          <x14:formula1>
            <xm:f>'Statistics &amp; Lists'!$B$119:$B$121</xm:f>
          </x14:formula1>
          <xm:sqref>V2:V200</xm:sqref>
        </x14:dataValidation>
        <x14:dataValidation type="list" allowBlank="1" showInputMessage="1" showErrorMessage="1" xr:uid="{43283A8F-9F42-4F10-8447-BCC6EC3DC499}">
          <x14:formula1>
            <xm:f>'Statistics &amp; Lists'!$B$124:$B$126</xm:f>
          </x14:formula1>
          <xm:sqref>W2:W200</xm:sqref>
        </x14:dataValidation>
        <x14:dataValidation type="list" allowBlank="1" showInputMessage="1" showErrorMessage="1" xr:uid="{298D0660-B46D-409C-B516-BA8AFC83FF28}">
          <x14:formula1>
            <xm:f>'Statistics &amp; Lists'!$B$129:$B$131</xm:f>
          </x14:formula1>
          <xm:sqref>X2:X200</xm:sqref>
        </x14:dataValidation>
        <x14:dataValidation type="list" allowBlank="1" showInputMessage="1" showErrorMessage="1" xr:uid="{00500046-F408-462C-B97F-67514257957B}">
          <x14:formula1>
            <xm:f>'Statistics &amp; Lists'!$B$134:$B$136</xm:f>
          </x14:formula1>
          <xm:sqref>Y2:Y200</xm:sqref>
        </x14:dataValidation>
        <x14:dataValidation type="list" allowBlank="1" showInputMessage="1" showErrorMessage="1" xr:uid="{46D4EB84-92BC-4C77-AD70-4A86554C0FD9}">
          <x14:formula1>
            <xm:f>'Statistics &amp; Lists'!$B$139:$B$142</xm:f>
          </x14:formula1>
          <xm:sqref>Z2:Z200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5266-8336-494A-90FC-2C01522D06CF}">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7" customFormat="1" x14ac:dyDescent="0.25">
      <c r="A2" s="46"/>
      <c r="F2" s="4" t="str">
        <f t="shared" ref="F2:F60" si="0">CONCATENATE(G2," , ",H2)</f>
        <v xml:space="preserve"> , </v>
      </c>
      <c r="I2" s="46"/>
      <c r="J2" s="46"/>
      <c r="K2" s="35">
        <f t="shared" ref="K2:K59" ca="1" si="1">DATEDIF(J2,TODAY(),"y")</f>
        <v>123</v>
      </c>
      <c r="P2" s="40"/>
    </row>
    <row r="3" spans="1:33" s="44" customFormat="1" x14ac:dyDescent="0.25">
      <c r="A3" s="45"/>
      <c r="F3" s="4" t="str">
        <f t="shared" si="0"/>
        <v xml:space="preserve"> , </v>
      </c>
      <c r="I3" s="45"/>
      <c r="J3" s="45"/>
      <c r="K3" s="35">
        <f t="shared" ca="1" si="1"/>
        <v>123</v>
      </c>
      <c r="P3" s="40"/>
      <c r="X3" s="7"/>
      <c r="AA3" s="7"/>
    </row>
    <row r="4" spans="1:33" s="44" customFormat="1" x14ac:dyDescent="0.25">
      <c r="A4" s="45"/>
      <c r="F4" s="4" t="str">
        <f>CONCATENATE(G4," , ",H4)</f>
        <v xml:space="preserve"> , </v>
      </c>
      <c r="I4" s="46"/>
      <c r="J4" s="45"/>
      <c r="K4" s="35">
        <f t="shared" ca="1" si="1"/>
        <v>123</v>
      </c>
      <c r="P4" s="40"/>
      <c r="X4" s="7"/>
      <c r="AA4" s="7"/>
    </row>
    <row r="5" spans="1:33" s="7" customFormat="1" x14ac:dyDescent="0.25">
      <c r="A5" s="46"/>
      <c r="F5" s="4" t="str">
        <f t="shared" ref="F5:F7" si="2">CONCATENATE(G5," , ",H5)</f>
        <v xml:space="preserve"> , </v>
      </c>
      <c r="I5" s="46"/>
      <c r="J5" s="46"/>
      <c r="K5" s="35">
        <f t="shared" ca="1" si="1"/>
        <v>123</v>
      </c>
      <c r="P5" s="40"/>
    </row>
    <row r="6" spans="1:33" s="44" customFormat="1" x14ac:dyDescent="0.25">
      <c r="A6" s="45"/>
      <c r="F6" s="4" t="str">
        <f t="shared" si="2"/>
        <v xml:space="preserve"> , </v>
      </c>
      <c r="I6" s="45"/>
      <c r="J6" s="45"/>
      <c r="K6" s="35">
        <f t="shared" ca="1" si="1"/>
        <v>123</v>
      </c>
      <c r="P6" s="40"/>
      <c r="X6" s="7"/>
      <c r="AA6" s="7"/>
    </row>
    <row r="7" spans="1:33" s="7" customFormat="1" x14ac:dyDescent="0.25">
      <c r="A7" s="46"/>
      <c r="F7" s="4" t="str">
        <f t="shared" si="2"/>
        <v xml:space="preserve"> , </v>
      </c>
      <c r="I7" s="46"/>
      <c r="J7" s="46"/>
      <c r="K7" s="35">
        <f t="shared" ca="1" si="1"/>
        <v>123</v>
      </c>
      <c r="P7" s="40"/>
    </row>
    <row r="8" spans="1:33" s="44" customFormat="1" x14ac:dyDescent="0.25">
      <c r="F8" s="4" t="str">
        <f t="shared" si="0"/>
        <v xml:space="preserve"> , </v>
      </c>
      <c r="I8" s="45"/>
      <c r="K8" s="35">
        <f t="shared" ca="1" si="1"/>
        <v>123</v>
      </c>
      <c r="P8" s="40"/>
      <c r="X8" s="7"/>
      <c r="AA8" s="7"/>
    </row>
    <row r="9" spans="1:33" s="7" customFormat="1" x14ac:dyDescent="0.25">
      <c r="F9" s="4" t="str">
        <f t="shared" si="0"/>
        <v xml:space="preserve"> , </v>
      </c>
      <c r="I9" s="46"/>
      <c r="K9" s="35">
        <f t="shared" ca="1" si="1"/>
        <v>123</v>
      </c>
      <c r="P9" s="40"/>
    </row>
    <row r="10" spans="1:33" s="4" customFormat="1" x14ac:dyDescent="0.25">
      <c r="D10" s="44"/>
      <c r="F10" s="4" t="str">
        <f t="shared" si="0"/>
        <v xml:space="preserve"> , </v>
      </c>
      <c r="I10" s="6"/>
      <c r="K10" s="35">
        <f t="shared" ca="1" si="1"/>
        <v>123</v>
      </c>
      <c r="P10" s="40"/>
      <c r="X10" s="7"/>
      <c r="AA10" s="7"/>
    </row>
    <row r="11" spans="1:33" s="7" customFormat="1" x14ac:dyDescent="0.25">
      <c r="F11" s="4" t="str">
        <f t="shared" si="0"/>
        <v xml:space="preserve"> , </v>
      </c>
      <c r="I11" s="46"/>
      <c r="K11" s="35">
        <f t="shared" ca="1" si="1"/>
        <v>123</v>
      </c>
      <c r="P11" s="40"/>
    </row>
    <row r="12" spans="1:33" s="4" customFormat="1" x14ac:dyDescent="0.25">
      <c r="D12" s="44"/>
      <c r="F12" s="4" t="str">
        <f t="shared" si="0"/>
        <v xml:space="preserve"> , </v>
      </c>
      <c r="I12" s="6"/>
      <c r="K12" s="35">
        <f t="shared" ca="1" si="1"/>
        <v>123</v>
      </c>
      <c r="P12" s="40"/>
      <c r="X12" s="7"/>
      <c r="AA12" s="7"/>
    </row>
    <row r="13" spans="1:33" s="7" customFormat="1" x14ac:dyDescent="0.25">
      <c r="D13" s="44"/>
      <c r="F13" s="4" t="str">
        <f t="shared" si="0"/>
        <v xml:space="preserve"> , </v>
      </c>
      <c r="I13" s="46"/>
      <c r="K13" s="35">
        <f t="shared" ca="1" si="1"/>
        <v>123</v>
      </c>
      <c r="P13" s="40"/>
    </row>
    <row r="14" spans="1:33" s="4" customFormat="1" x14ac:dyDescent="0.25">
      <c r="D14" s="44"/>
      <c r="F14" s="4" t="str">
        <f t="shared" si="0"/>
        <v xml:space="preserve"> , </v>
      </c>
      <c r="I14" s="6"/>
      <c r="K14" s="35">
        <f t="shared" ca="1" si="1"/>
        <v>123</v>
      </c>
      <c r="P14" s="40"/>
      <c r="X14" s="7"/>
      <c r="AA14" s="7"/>
    </row>
    <row r="15" spans="1:33" s="7" customFormat="1" x14ac:dyDescent="0.25">
      <c r="D15" s="44"/>
      <c r="F15" s="4" t="str">
        <f t="shared" si="0"/>
        <v xml:space="preserve"> , </v>
      </c>
      <c r="I15" s="46"/>
      <c r="K15" s="35">
        <f t="shared" ca="1" si="1"/>
        <v>123</v>
      </c>
      <c r="P15" s="40"/>
    </row>
    <row r="16" spans="1:33" s="4" customFormat="1" x14ac:dyDescent="0.25">
      <c r="D16" s="44"/>
      <c r="F16" s="4" t="str">
        <f t="shared" si="0"/>
        <v xml:space="preserve"> , </v>
      </c>
      <c r="I16" s="6"/>
      <c r="K16" s="35">
        <f t="shared" ca="1" si="1"/>
        <v>123</v>
      </c>
      <c r="P16" s="40"/>
      <c r="X16" s="7"/>
      <c r="AA16" s="7"/>
    </row>
    <row r="17" spans="4:27" s="7" customFormat="1" x14ac:dyDescent="0.25">
      <c r="D17" s="44"/>
      <c r="F17" s="4" t="str">
        <f t="shared" si="0"/>
        <v xml:space="preserve"> , </v>
      </c>
      <c r="I17" s="46"/>
      <c r="K17" s="35">
        <f t="shared" ca="1" si="1"/>
        <v>123</v>
      </c>
      <c r="P17" s="40"/>
    </row>
    <row r="18" spans="4:27" s="4" customFormat="1" x14ac:dyDescent="0.25">
      <c r="D18" s="44"/>
      <c r="F18" s="4" t="str">
        <f t="shared" si="0"/>
        <v xml:space="preserve"> , </v>
      </c>
      <c r="I18" s="6"/>
      <c r="K18" s="35">
        <f t="shared" ca="1" si="1"/>
        <v>123</v>
      </c>
      <c r="P18" s="40"/>
      <c r="X18" s="7"/>
      <c r="AA18" s="7"/>
    </row>
    <row r="19" spans="4:27" s="7" customFormat="1" x14ac:dyDescent="0.25">
      <c r="D19" s="44"/>
      <c r="F19" s="4" t="str">
        <f t="shared" si="0"/>
        <v xml:space="preserve"> , </v>
      </c>
      <c r="I19" s="46"/>
      <c r="K19" s="35">
        <f t="shared" ca="1" si="1"/>
        <v>123</v>
      </c>
      <c r="P19" s="40"/>
    </row>
    <row r="20" spans="4:27" s="4" customFormat="1" x14ac:dyDescent="0.25">
      <c r="D20" s="44"/>
      <c r="F20" s="4" t="str">
        <f t="shared" si="0"/>
        <v xml:space="preserve"> , </v>
      </c>
      <c r="I20" s="6"/>
      <c r="K20" s="35">
        <f t="shared" ca="1" si="1"/>
        <v>123</v>
      </c>
      <c r="P20" s="40"/>
      <c r="X20" s="7"/>
      <c r="AA20" s="7"/>
    </row>
    <row r="21" spans="4:27" s="7" customFormat="1" x14ac:dyDescent="0.25">
      <c r="D21" s="44"/>
      <c r="F21" s="4" t="str">
        <f t="shared" si="0"/>
        <v xml:space="preserve"> , </v>
      </c>
      <c r="I21" s="46"/>
      <c r="K21" s="35">
        <f t="shared" ca="1" si="1"/>
        <v>123</v>
      </c>
      <c r="P21" s="40"/>
    </row>
    <row r="22" spans="4:27" s="4" customFormat="1" x14ac:dyDescent="0.25">
      <c r="D22" s="44"/>
      <c r="F22" s="4" t="str">
        <f t="shared" si="0"/>
        <v xml:space="preserve"> , </v>
      </c>
      <c r="I22" s="6"/>
      <c r="K22" s="35">
        <f t="shared" ca="1" si="1"/>
        <v>123</v>
      </c>
      <c r="P22" s="40"/>
      <c r="X22" s="7"/>
      <c r="AA22" s="7"/>
    </row>
    <row r="23" spans="4:27" s="7" customFormat="1" x14ac:dyDescent="0.25">
      <c r="D23" s="44"/>
      <c r="F23" s="4" t="str">
        <f t="shared" si="0"/>
        <v xml:space="preserve"> , </v>
      </c>
      <c r="I23" s="46"/>
      <c r="K23" s="35">
        <f t="shared" ca="1" si="1"/>
        <v>123</v>
      </c>
      <c r="P23" s="40"/>
    </row>
    <row r="24" spans="4:27" s="4" customFormat="1" x14ac:dyDescent="0.25">
      <c r="D24" s="44"/>
      <c r="F24" s="4" t="str">
        <f t="shared" si="0"/>
        <v xml:space="preserve"> , </v>
      </c>
      <c r="I24" s="6"/>
      <c r="K24" s="35">
        <f t="shared" ca="1" si="1"/>
        <v>123</v>
      </c>
      <c r="P24" s="40"/>
      <c r="X24" s="7"/>
      <c r="AA24" s="7"/>
    </row>
    <row r="25" spans="4:27" s="7" customFormat="1" x14ac:dyDescent="0.25">
      <c r="D25" s="44"/>
      <c r="F25" s="4" t="str">
        <f t="shared" si="0"/>
        <v xml:space="preserve"> , </v>
      </c>
      <c r="I25" s="46"/>
      <c r="K25" s="35">
        <f t="shared" ca="1" si="1"/>
        <v>123</v>
      </c>
      <c r="P25" s="40"/>
    </row>
    <row r="26" spans="4:27" s="4" customFormat="1" x14ac:dyDescent="0.25">
      <c r="D26" s="44"/>
      <c r="F26" s="4" t="str">
        <f t="shared" si="0"/>
        <v xml:space="preserve"> , </v>
      </c>
      <c r="I26" s="6"/>
      <c r="K26" s="35">
        <f t="shared" ca="1" si="1"/>
        <v>123</v>
      </c>
      <c r="P26" s="40"/>
      <c r="X26" s="7"/>
      <c r="AA26" s="7"/>
    </row>
    <row r="27" spans="4:27" s="7" customFormat="1" x14ac:dyDescent="0.25">
      <c r="D27" s="44"/>
      <c r="F27" s="4" t="str">
        <f t="shared" si="0"/>
        <v xml:space="preserve"> , </v>
      </c>
      <c r="I27" s="46"/>
      <c r="K27" s="35">
        <f t="shared" ca="1" si="1"/>
        <v>123</v>
      </c>
      <c r="P27" s="40"/>
    </row>
    <row r="28" spans="4:27" s="4" customFormat="1" x14ac:dyDescent="0.25">
      <c r="D28" s="44"/>
      <c r="F28" s="4" t="str">
        <f t="shared" si="0"/>
        <v xml:space="preserve"> , </v>
      </c>
      <c r="I28" s="6"/>
      <c r="K28" s="35">
        <f t="shared" ca="1" si="1"/>
        <v>123</v>
      </c>
      <c r="P28" s="40"/>
      <c r="X28" s="7"/>
      <c r="AA28" s="7"/>
    </row>
    <row r="29" spans="4:27" s="7" customFormat="1" x14ac:dyDescent="0.25">
      <c r="D29" s="44"/>
      <c r="F29" s="4" t="str">
        <f t="shared" si="0"/>
        <v xml:space="preserve"> , </v>
      </c>
      <c r="I29" s="46"/>
      <c r="K29" s="35">
        <f t="shared" ca="1" si="1"/>
        <v>123</v>
      </c>
      <c r="P29" s="40"/>
    </row>
    <row r="30" spans="4:27" s="4" customFormat="1" x14ac:dyDescent="0.25">
      <c r="D30" s="44"/>
      <c r="F30" s="4" t="str">
        <f t="shared" si="0"/>
        <v xml:space="preserve"> , </v>
      </c>
      <c r="I30" s="6"/>
      <c r="K30" s="35">
        <f t="shared" ca="1" si="1"/>
        <v>123</v>
      </c>
      <c r="P30" s="40"/>
      <c r="X30" s="7"/>
      <c r="AA30" s="7"/>
    </row>
    <row r="31" spans="4:27" s="7" customFormat="1" x14ac:dyDescent="0.25">
      <c r="D31" s="44"/>
      <c r="F31" s="4" t="str">
        <f t="shared" si="0"/>
        <v xml:space="preserve"> , </v>
      </c>
      <c r="I31" s="46"/>
      <c r="K31" s="35">
        <f t="shared" ca="1" si="1"/>
        <v>123</v>
      </c>
      <c r="P31" s="40"/>
    </row>
    <row r="32" spans="4:27" s="4" customFormat="1" x14ac:dyDescent="0.25">
      <c r="D32" s="44"/>
      <c r="F32" s="4" t="str">
        <f t="shared" si="0"/>
        <v xml:space="preserve"> , </v>
      </c>
      <c r="I32" s="6"/>
      <c r="K32" s="35">
        <f t="shared" ca="1" si="1"/>
        <v>123</v>
      </c>
      <c r="P32" s="40"/>
      <c r="X32" s="7"/>
      <c r="AA32" s="7"/>
    </row>
    <row r="33" spans="4:27" s="7" customFormat="1" x14ac:dyDescent="0.25">
      <c r="D33" s="44"/>
      <c r="F33" s="4" t="str">
        <f t="shared" si="0"/>
        <v xml:space="preserve"> , </v>
      </c>
      <c r="I33" s="46"/>
      <c r="K33" s="35">
        <f t="shared" ca="1" si="1"/>
        <v>123</v>
      </c>
      <c r="P33" s="40"/>
    </row>
    <row r="34" spans="4:27" s="4" customFormat="1" x14ac:dyDescent="0.25">
      <c r="D34" s="44"/>
      <c r="F34" s="4" t="str">
        <f t="shared" si="0"/>
        <v xml:space="preserve"> , </v>
      </c>
      <c r="I34" s="6"/>
      <c r="K34" s="35">
        <f t="shared" ca="1" si="1"/>
        <v>123</v>
      </c>
      <c r="P34" s="40"/>
      <c r="X34" s="7"/>
      <c r="AA34" s="7"/>
    </row>
    <row r="35" spans="4:27" s="7" customFormat="1" x14ac:dyDescent="0.25">
      <c r="D35" s="44"/>
      <c r="F35" s="4" t="str">
        <f t="shared" si="0"/>
        <v xml:space="preserve"> , </v>
      </c>
      <c r="I35" s="46"/>
      <c r="K35" s="35">
        <f t="shared" ca="1" si="1"/>
        <v>123</v>
      </c>
      <c r="P35" s="40"/>
    </row>
    <row r="36" spans="4:27" s="4" customFormat="1" x14ac:dyDescent="0.25">
      <c r="D36" s="44"/>
      <c r="F36" s="4" t="str">
        <f t="shared" si="0"/>
        <v xml:space="preserve"> , </v>
      </c>
      <c r="I36" s="6"/>
      <c r="K36" s="35">
        <f t="shared" ca="1" si="1"/>
        <v>123</v>
      </c>
      <c r="P36" s="40"/>
      <c r="X36" s="7"/>
      <c r="AA36" s="7"/>
    </row>
    <row r="37" spans="4:27" s="7" customFormat="1" x14ac:dyDescent="0.25">
      <c r="D37" s="44"/>
      <c r="F37" s="4" t="str">
        <f t="shared" si="0"/>
        <v xml:space="preserve"> , </v>
      </c>
      <c r="I37" s="46"/>
      <c r="K37" s="35">
        <f t="shared" ca="1" si="1"/>
        <v>123</v>
      </c>
      <c r="P37" s="40"/>
    </row>
    <row r="38" spans="4:27" s="4" customFormat="1" x14ac:dyDescent="0.25">
      <c r="D38" s="44"/>
      <c r="F38" s="4" t="str">
        <f t="shared" si="0"/>
        <v xml:space="preserve"> , </v>
      </c>
      <c r="I38" s="6"/>
      <c r="K38" s="35">
        <f t="shared" ca="1" si="1"/>
        <v>123</v>
      </c>
      <c r="P38" s="40"/>
      <c r="X38" s="7"/>
      <c r="AA38" s="7"/>
    </row>
    <row r="39" spans="4:27" s="7" customFormat="1" x14ac:dyDescent="0.25">
      <c r="D39" s="44"/>
      <c r="F39" s="4" t="str">
        <f t="shared" si="0"/>
        <v xml:space="preserve"> , </v>
      </c>
      <c r="I39" s="46"/>
      <c r="K39" s="35">
        <f t="shared" ca="1" si="1"/>
        <v>123</v>
      </c>
      <c r="P39" s="40"/>
    </row>
    <row r="40" spans="4:27" s="4" customFormat="1" x14ac:dyDescent="0.25">
      <c r="D40" s="44"/>
      <c r="F40" s="4" t="str">
        <f t="shared" si="0"/>
        <v xml:space="preserve"> , </v>
      </c>
      <c r="I40" s="6"/>
      <c r="K40" s="35">
        <f t="shared" ca="1" si="1"/>
        <v>123</v>
      </c>
      <c r="P40" s="40"/>
      <c r="X40" s="7"/>
      <c r="AA40" s="7"/>
    </row>
    <row r="41" spans="4:27" s="7" customFormat="1" x14ac:dyDescent="0.25">
      <c r="D41" s="44"/>
      <c r="F41" s="4" t="str">
        <f t="shared" si="0"/>
        <v xml:space="preserve"> , </v>
      </c>
      <c r="I41" s="46"/>
      <c r="K41" s="35">
        <f t="shared" ca="1" si="1"/>
        <v>123</v>
      </c>
      <c r="P41" s="40"/>
    </row>
    <row r="42" spans="4:27" s="4" customFormat="1" x14ac:dyDescent="0.25">
      <c r="D42" s="44"/>
      <c r="F42" s="4" t="str">
        <f t="shared" si="0"/>
        <v xml:space="preserve"> , </v>
      </c>
      <c r="I42" s="6"/>
      <c r="K42" s="35">
        <f t="shared" ca="1" si="1"/>
        <v>123</v>
      </c>
      <c r="P42" s="40"/>
      <c r="X42" s="7"/>
      <c r="AA42" s="7"/>
    </row>
    <row r="43" spans="4:27" s="7" customFormat="1" x14ac:dyDescent="0.25">
      <c r="D43" s="44"/>
      <c r="F43" s="4" t="str">
        <f t="shared" si="0"/>
        <v xml:space="preserve"> , </v>
      </c>
      <c r="I43" s="46"/>
      <c r="K43" s="35">
        <f t="shared" ca="1" si="1"/>
        <v>123</v>
      </c>
      <c r="P43" s="40"/>
    </row>
    <row r="44" spans="4:27" s="4" customFormat="1" x14ac:dyDescent="0.25">
      <c r="D44" s="44"/>
      <c r="F44" s="4" t="str">
        <f t="shared" si="0"/>
        <v xml:space="preserve"> , </v>
      </c>
      <c r="I44" s="6"/>
      <c r="K44" s="35">
        <f t="shared" ca="1" si="1"/>
        <v>123</v>
      </c>
      <c r="P44" s="40"/>
      <c r="X44" s="7"/>
      <c r="AA44" s="7"/>
    </row>
    <row r="45" spans="4:27" s="7" customFormat="1" x14ac:dyDescent="0.25">
      <c r="D45" s="44"/>
      <c r="F45" s="4" t="str">
        <f t="shared" si="0"/>
        <v xml:space="preserve"> , </v>
      </c>
      <c r="I45" s="46"/>
      <c r="K45" s="35">
        <f t="shared" ca="1" si="1"/>
        <v>123</v>
      </c>
      <c r="P45" s="40"/>
    </row>
    <row r="46" spans="4:27" s="4" customFormat="1" x14ac:dyDescent="0.25">
      <c r="D46" s="44"/>
      <c r="F46" s="4" t="str">
        <f t="shared" si="0"/>
        <v xml:space="preserve"> , </v>
      </c>
      <c r="I46" s="6"/>
      <c r="K46" s="35">
        <f t="shared" ca="1" si="1"/>
        <v>123</v>
      </c>
      <c r="P46" s="40"/>
      <c r="X46" s="7"/>
      <c r="AA46" s="7"/>
    </row>
    <row r="47" spans="4:27" s="7" customFormat="1" x14ac:dyDescent="0.25">
      <c r="D47" s="44"/>
      <c r="F47" s="4" t="str">
        <f t="shared" si="0"/>
        <v xml:space="preserve"> , </v>
      </c>
      <c r="I47" s="46"/>
      <c r="K47" s="35">
        <f t="shared" ca="1" si="1"/>
        <v>123</v>
      </c>
      <c r="P47" s="40"/>
    </row>
    <row r="48" spans="4:27" s="4" customFormat="1" x14ac:dyDescent="0.25">
      <c r="D48" s="44"/>
      <c r="F48" s="4" t="str">
        <f t="shared" si="0"/>
        <v xml:space="preserve"> , </v>
      </c>
      <c r="I48" s="6"/>
      <c r="K48" s="35">
        <f t="shared" ca="1" si="1"/>
        <v>123</v>
      </c>
      <c r="P48" s="40"/>
      <c r="X48" s="7"/>
      <c r="AA48" s="7"/>
    </row>
    <row r="49" spans="4:27" s="7" customFormat="1" x14ac:dyDescent="0.25">
      <c r="D49" s="44"/>
      <c r="F49" s="4" t="str">
        <f t="shared" si="0"/>
        <v xml:space="preserve"> , </v>
      </c>
      <c r="I49" s="46"/>
      <c r="K49" s="35">
        <f t="shared" ca="1" si="1"/>
        <v>123</v>
      </c>
      <c r="P49" s="40"/>
    </row>
    <row r="50" spans="4:27" s="4" customFormat="1" x14ac:dyDescent="0.25">
      <c r="D50" s="44"/>
      <c r="F50" s="4" t="str">
        <f t="shared" si="0"/>
        <v xml:space="preserve"> , </v>
      </c>
      <c r="I50" s="6"/>
      <c r="K50" s="35">
        <f t="shared" ca="1" si="1"/>
        <v>123</v>
      </c>
      <c r="P50" s="40"/>
      <c r="X50" s="7"/>
      <c r="AA50" s="7"/>
    </row>
    <row r="51" spans="4:27" s="7" customFormat="1" x14ac:dyDescent="0.25">
      <c r="D51" s="44"/>
      <c r="F51" s="4" t="str">
        <f t="shared" si="0"/>
        <v xml:space="preserve"> , </v>
      </c>
      <c r="I51" s="46"/>
      <c r="K51" s="35">
        <f t="shared" ca="1" si="1"/>
        <v>123</v>
      </c>
      <c r="P51" s="40"/>
    </row>
    <row r="52" spans="4:27" s="4" customFormat="1" x14ac:dyDescent="0.25">
      <c r="D52" s="44"/>
      <c r="F52" s="4" t="str">
        <f t="shared" si="0"/>
        <v xml:space="preserve"> , </v>
      </c>
      <c r="I52" s="6"/>
      <c r="K52" s="35">
        <f t="shared" ca="1" si="1"/>
        <v>123</v>
      </c>
      <c r="P52" s="40"/>
      <c r="X52" s="7"/>
      <c r="AA52" s="7"/>
    </row>
    <row r="53" spans="4:27" s="7" customFormat="1" x14ac:dyDescent="0.25">
      <c r="D53" s="44"/>
      <c r="F53" s="4" t="str">
        <f t="shared" si="0"/>
        <v xml:space="preserve"> , </v>
      </c>
      <c r="I53" s="46"/>
      <c r="K53" s="35">
        <f t="shared" ca="1" si="1"/>
        <v>123</v>
      </c>
      <c r="P53" s="40"/>
    </row>
    <row r="54" spans="4:27" s="4" customFormat="1" x14ac:dyDescent="0.25">
      <c r="D54" s="44"/>
      <c r="F54" s="4" t="str">
        <f t="shared" si="0"/>
        <v xml:space="preserve"> , </v>
      </c>
      <c r="I54" s="6"/>
      <c r="K54" s="35">
        <f t="shared" ca="1" si="1"/>
        <v>123</v>
      </c>
      <c r="P54" s="40"/>
      <c r="X54" s="7"/>
      <c r="AA54" s="7"/>
    </row>
    <row r="55" spans="4:27" s="7" customFormat="1" x14ac:dyDescent="0.25">
      <c r="D55" s="44"/>
      <c r="F55" s="4" t="str">
        <f t="shared" si="0"/>
        <v xml:space="preserve"> , </v>
      </c>
      <c r="I55" s="46"/>
      <c r="K55" s="35">
        <f t="shared" ca="1" si="1"/>
        <v>123</v>
      </c>
      <c r="P55" s="40"/>
    </row>
    <row r="56" spans="4:27" s="4" customFormat="1" x14ac:dyDescent="0.25">
      <c r="D56" s="44"/>
      <c r="F56" s="4" t="str">
        <f t="shared" si="0"/>
        <v xml:space="preserve"> , </v>
      </c>
      <c r="I56" s="6"/>
      <c r="K56" s="35">
        <f t="shared" ca="1" si="1"/>
        <v>123</v>
      </c>
      <c r="P56" s="40"/>
      <c r="X56" s="7"/>
      <c r="AA56" s="7"/>
    </row>
    <row r="57" spans="4:27" s="7" customFormat="1" x14ac:dyDescent="0.25">
      <c r="D57" s="44"/>
      <c r="F57" s="4" t="str">
        <f t="shared" si="0"/>
        <v xml:space="preserve"> , </v>
      </c>
      <c r="I57" s="46"/>
      <c r="K57" s="35">
        <f t="shared" ca="1" si="1"/>
        <v>123</v>
      </c>
      <c r="P57" s="40"/>
    </row>
    <row r="58" spans="4:27" s="4" customFormat="1" x14ac:dyDescent="0.25">
      <c r="D58" s="44"/>
      <c r="F58" s="4" t="str">
        <f t="shared" si="0"/>
        <v xml:space="preserve"> , </v>
      </c>
      <c r="I58" s="6"/>
      <c r="K58" s="35">
        <f t="shared" ca="1" si="1"/>
        <v>123</v>
      </c>
      <c r="P58" s="40"/>
      <c r="X58" s="7"/>
      <c r="AA58" s="7"/>
    </row>
    <row r="59" spans="4:27" s="7" customFormat="1" x14ac:dyDescent="0.25">
      <c r="D59" s="44"/>
      <c r="F59" s="4" t="str">
        <f t="shared" si="0"/>
        <v xml:space="preserve"> , </v>
      </c>
      <c r="I59" s="46"/>
      <c r="K59" s="35">
        <f t="shared" ca="1" si="1"/>
        <v>123</v>
      </c>
      <c r="P59" s="40"/>
    </row>
    <row r="60" spans="4:27" s="4" customFormat="1" x14ac:dyDescent="0.25">
      <c r="D60" s="44"/>
      <c r="F60" s="4" t="str">
        <f t="shared" si="0"/>
        <v xml:space="preserve"> , </v>
      </c>
      <c r="I60" s="6"/>
      <c r="K60" s="35">
        <f t="shared" ref="K60:K123" ca="1" si="3">DATEDIF(J60,TODAY(),"y")</f>
        <v>123</v>
      </c>
      <c r="P60" s="40"/>
      <c r="X60" s="7"/>
      <c r="AA60" s="7"/>
    </row>
    <row r="61" spans="4:27" s="7" customFormat="1" x14ac:dyDescent="0.25">
      <c r="D61" s="44"/>
      <c r="F61" s="4" t="str">
        <f t="shared" ref="F61:F124" si="4">CONCATENATE(G61," , ",H61)</f>
        <v xml:space="preserve"> , </v>
      </c>
      <c r="I61" s="46"/>
      <c r="K61" s="35">
        <f t="shared" ca="1" si="3"/>
        <v>123</v>
      </c>
      <c r="P61" s="40"/>
    </row>
    <row r="62" spans="4:27" s="4" customFormat="1" x14ac:dyDescent="0.25">
      <c r="D62" s="44"/>
      <c r="F62" s="4" t="str">
        <f t="shared" si="4"/>
        <v xml:space="preserve"> , </v>
      </c>
      <c r="I62" s="6"/>
      <c r="K62" s="35">
        <f t="shared" ca="1" si="3"/>
        <v>123</v>
      </c>
      <c r="P62" s="40"/>
      <c r="X62" s="7"/>
      <c r="AA62" s="7"/>
    </row>
    <row r="63" spans="4:27" s="7" customFormat="1" x14ac:dyDescent="0.25">
      <c r="D63" s="44"/>
      <c r="F63" s="4" t="str">
        <f t="shared" si="4"/>
        <v xml:space="preserve"> , </v>
      </c>
      <c r="I63" s="46"/>
      <c r="K63" s="35">
        <f t="shared" ca="1" si="3"/>
        <v>123</v>
      </c>
      <c r="P63" s="40"/>
    </row>
    <row r="64" spans="4:27" s="4" customFormat="1" x14ac:dyDescent="0.25">
      <c r="D64" s="44"/>
      <c r="F64" s="4" t="str">
        <f t="shared" si="4"/>
        <v xml:space="preserve"> , </v>
      </c>
      <c r="I64" s="6"/>
      <c r="K64" s="35">
        <f t="shared" ca="1" si="3"/>
        <v>123</v>
      </c>
      <c r="P64" s="40"/>
      <c r="X64" s="7"/>
      <c r="AA64" s="7"/>
    </row>
    <row r="65" spans="4:27" s="7" customFormat="1" x14ac:dyDescent="0.25">
      <c r="D65" s="44"/>
      <c r="F65" s="4" t="str">
        <f t="shared" si="4"/>
        <v xml:space="preserve"> , </v>
      </c>
      <c r="I65" s="46"/>
      <c r="K65" s="35">
        <f t="shared" ca="1" si="3"/>
        <v>123</v>
      </c>
      <c r="P65" s="40"/>
    </row>
    <row r="66" spans="4:27" s="4" customFormat="1" x14ac:dyDescent="0.25">
      <c r="D66" s="44"/>
      <c r="F66" s="4" t="str">
        <f t="shared" si="4"/>
        <v xml:space="preserve"> , </v>
      </c>
      <c r="I66" s="6"/>
      <c r="K66" s="35">
        <f t="shared" ca="1" si="3"/>
        <v>123</v>
      </c>
      <c r="P66" s="40"/>
      <c r="X66" s="7"/>
      <c r="AA66" s="7"/>
    </row>
    <row r="67" spans="4:27" s="7" customFormat="1" x14ac:dyDescent="0.25">
      <c r="D67" s="44"/>
      <c r="F67" s="4" t="str">
        <f t="shared" si="4"/>
        <v xml:space="preserve"> , </v>
      </c>
      <c r="I67" s="46"/>
      <c r="K67" s="35">
        <f t="shared" ca="1" si="3"/>
        <v>123</v>
      </c>
      <c r="P67" s="40"/>
    </row>
    <row r="68" spans="4:27" s="4" customFormat="1" x14ac:dyDescent="0.25">
      <c r="D68" s="44"/>
      <c r="F68" s="4" t="str">
        <f t="shared" si="4"/>
        <v xml:space="preserve"> , </v>
      </c>
      <c r="I68" s="6"/>
      <c r="K68" s="35">
        <f t="shared" ca="1" si="3"/>
        <v>123</v>
      </c>
      <c r="P68" s="40"/>
      <c r="X68" s="7"/>
      <c r="AA68" s="7"/>
    </row>
    <row r="69" spans="4:27" s="7" customFormat="1" x14ac:dyDescent="0.25">
      <c r="D69" s="44"/>
      <c r="F69" s="4" t="str">
        <f t="shared" si="4"/>
        <v xml:space="preserve"> , </v>
      </c>
      <c r="I69" s="46"/>
      <c r="K69" s="35">
        <f t="shared" ca="1" si="3"/>
        <v>123</v>
      </c>
      <c r="P69" s="40"/>
    </row>
    <row r="70" spans="4:27" s="4" customFormat="1" x14ac:dyDescent="0.25">
      <c r="D70" s="44"/>
      <c r="F70" s="4" t="str">
        <f t="shared" si="4"/>
        <v xml:space="preserve"> , </v>
      </c>
      <c r="I70" s="6"/>
      <c r="K70" s="35">
        <f t="shared" ca="1" si="3"/>
        <v>123</v>
      </c>
      <c r="P70" s="40"/>
      <c r="X70" s="7"/>
      <c r="AA70" s="7"/>
    </row>
    <row r="71" spans="4:27" s="7" customFormat="1" x14ac:dyDescent="0.25">
      <c r="D71" s="44"/>
      <c r="F71" s="4" t="str">
        <f t="shared" si="4"/>
        <v xml:space="preserve"> , </v>
      </c>
      <c r="I71" s="46"/>
      <c r="K71" s="35">
        <f t="shared" ca="1" si="3"/>
        <v>123</v>
      </c>
      <c r="P71" s="40"/>
    </row>
    <row r="72" spans="4:27" s="4" customFormat="1" x14ac:dyDescent="0.25">
      <c r="D72" s="44"/>
      <c r="F72" s="4" t="str">
        <f t="shared" si="4"/>
        <v xml:space="preserve"> , </v>
      </c>
      <c r="I72" s="6"/>
      <c r="K72" s="35">
        <f t="shared" ca="1" si="3"/>
        <v>123</v>
      </c>
      <c r="P72" s="40"/>
      <c r="X72" s="7"/>
      <c r="AA72" s="7"/>
    </row>
    <row r="73" spans="4:27" s="7" customFormat="1" x14ac:dyDescent="0.25">
      <c r="D73" s="44"/>
      <c r="F73" s="4" t="str">
        <f t="shared" si="4"/>
        <v xml:space="preserve"> , </v>
      </c>
      <c r="I73" s="46"/>
      <c r="K73" s="35">
        <f t="shared" ca="1" si="3"/>
        <v>123</v>
      </c>
      <c r="P73" s="40"/>
    </row>
    <row r="74" spans="4:27" s="4" customFormat="1" x14ac:dyDescent="0.25">
      <c r="D74" s="44"/>
      <c r="F74" s="4" t="str">
        <f t="shared" si="4"/>
        <v xml:space="preserve"> , </v>
      </c>
      <c r="I74" s="6"/>
      <c r="K74" s="35">
        <f t="shared" ca="1" si="3"/>
        <v>123</v>
      </c>
      <c r="P74" s="40"/>
      <c r="X74" s="7"/>
      <c r="AA74" s="7"/>
    </row>
    <row r="75" spans="4:27" s="7" customFormat="1" x14ac:dyDescent="0.25">
      <c r="D75" s="44"/>
      <c r="F75" s="4" t="str">
        <f t="shared" si="4"/>
        <v xml:space="preserve"> , </v>
      </c>
      <c r="I75" s="46"/>
      <c r="K75" s="35">
        <f t="shared" ca="1" si="3"/>
        <v>123</v>
      </c>
      <c r="P75" s="40"/>
    </row>
    <row r="76" spans="4:27" s="4" customFormat="1" x14ac:dyDescent="0.25">
      <c r="D76" s="44"/>
      <c r="F76" s="4" t="str">
        <f t="shared" si="4"/>
        <v xml:space="preserve"> , </v>
      </c>
      <c r="I76" s="6"/>
      <c r="K76" s="35">
        <f t="shared" ca="1" si="3"/>
        <v>123</v>
      </c>
      <c r="P76" s="40"/>
      <c r="X76" s="7"/>
      <c r="AA76" s="7"/>
    </row>
    <row r="77" spans="4:27" s="7" customFormat="1" x14ac:dyDescent="0.25">
      <c r="D77" s="44"/>
      <c r="F77" s="4" t="str">
        <f t="shared" si="4"/>
        <v xml:space="preserve"> , </v>
      </c>
      <c r="I77" s="46"/>
      <c r="K77" s="35">
        <f t="shared" ca="1" si="3"/>
        <v>123</v>
      </c>
      <c r="P77" s="40"/>
    </row>
    <row r="78" spans="4:27" s="4" customFormat="1" x14ac:dyDescent="0.25">
      <c r="D78" s="44"/>
      <c r="F78" s="4" t="str">
        <f t="shared" si="4"/>
        <v xml:space="preserve"> , </v>
      </c>
      <c r="I78" s="6"/>
      <c r="K78" s="35">
        <f t="shared" ca="1" si="3"/>
        <v>123</v>
      </c>
      <c r="P78" s="40"/>
      <c r="X78" s="7"/>
      <c r="AA78" s="7"/>
    </row>
    <row r="79" spans="4:27" s="7" customFormat="1" x14ac:dyDescent="0.25">
      <c r="D79" s="44"/>
      <c r="F79" s="4" t="str">
        <f t="shared" si="4"/>
        <v xml:space="preserve"> , </v>
      </c>
      <c r="I79" s="46"/>
      <c r="K79" s="35">
        <f t="shared" ca="1" si="3"/>
        <v>123</v>
      </c>
      <c r="P79" s="40"/>
    </row>
    <row r="80" spans="4:27" s="4" customFormat="1" x14ac:dyDescent="0.25">
      <c r="D80" s="44"/>
      <c r="F80" s="4" t="str">
        <f t="shared" si="4"/>
        <v xml:space="preserve"> , </v>
      </c>
      <c r="I80" s="6"/>
      <c r="K80" s="35">
        <f t="shared" ca="1" si="3"/>
        <v>123</v>
      </c>
      <c r="P80" s="40"/>
      <c r="X80" s="7"/>
      <c r="AA80" s="7"/>
    </row>
    <row r="81" spans="4:27" s="7" customFormat="1" x14ac:dyDescent="0.25">
      <c r="D81" s="44"/>
      <c r="F81" s="4" t="str">
        <f t="shared" si="4"/>
        <v xml:space="preserve"> , </v>
      </c>
      <c r="I81" s="46"/>
      <c r="K81" s="35">
        <f t="shared" ca="1" si="3"/>
        <v>123</v>
      </c>
      <c r="P81" s="40"/>
    </row>
    <row r="82" spans="4:27" s="4" customFormat="1" x14ac:dyDescent="0.25">
      <c r="D82" s="44"/>
      <c r="F82" s="4" t="str">
        <f t="shared" si="4"/>
        <v xml:space="preserve"> , </v>
      </c>
      <c r="I82" s="6"/>
      <c r="K82" s="35">
        <f t="shared" ca="1" si="3"/>
        <v>123</v>
      </c>
      <c r="P82" s="40"/>
      <c r="X82" s="7"/>
      <c r="AA82" s="7"/>
    </row>
    <row r="83" spans="4:27" s="7" customFormat="1" x14ac:dyDescent="0.25">
      <c r="D83" s="44"/>
      <c r="F83" s="4" t="str">
        <f t="shared" si="4"/>
        <v xml:space="preserve"> , </v>
      </c>
      <c r="I83" s="46"/>
      <c r="K83" s="35">
        <f t="shared" ca="1" si="3"/>
        <v>123</v>
      </c>
      <c r="P83" s="40"/>
    </row>
    <row r="84" spans="4:27" s="4" customFormat="1" x14ac:dyDescent="0.25">
      <c r="D84" s="44"/>
      <c r="F84" s="4" t="str">
        <f t="shared" si="4"/>
        <v xml:space="preserve"> , </v>
      </c>
      <c r="I84" s="6"/>
      <c r="K84" s="35">
        <f t="shared" ca="1" si="3"/>
        <v>123</v>
      </c>
      <c r="P84" s="40"/>
      <c r="X84" s="7"/>
      <c r="AA84" s="7"/>
    </row>
    <row r="85" spans="4:27" s="7" customFormat="1" x14ac:dyDescent="0.25">
      <c r="D85" s="44"/>
      <c r="F85" s="4" t="str">
        <f t="shared" si="4"/>
        <v xml:space="preserve"> , </v>
      </c>
      <c r="I85" s="46"/>
      <c r="K85" s="35">
        <f t="shared" ca="1" si="3"/>
        <v>123</v>
      </c>
      <c r="P85" s="40"/>
    </row>
    <row r="86" spans="4:27" s="4" customFormat="1" x14ac:dyDescent="0.25">
      <c r="D86" s="44"/>
      <c r="F86" s="4" t="str">
        <f t="shared" si="4"/>
        <v xml:space="preserve"> , </v>
      </c>
      <c r="I86" s="6"/>
      <c r="K86" s="35">
        <f t="shared" ca="1" si="3"/>
        <v>123</v>
      </c>
      <c r="P86" s="40"/>
      <c r="X86" s="7"/>
      <c r="AA86" s="7"/>
    </row>
    <row r="87" spans="4:27" s="7" customFormat="1" x14ac:dyDescent="0.25">
      <c r="D87" s="44"/>
      <c r="F87" s="4" t="str">
        <f t="shared" si="4"/>
        <v xml:space="preserve"> , </v>
      </c>
      <c r="I87" s="46"/>
      <c r="K87" s="35">
        <f t="shared" ca="1" si="3"/>
        <v>123</v>
      </c>
      <c r="P87" s="40"/>
    </row>
    <row r="88" spans="4:27" s="4" customFormat="1" x14ac:dyDescent="0.25">
      <c r="D88" s="44"/>
      <c r="F88" s="4" t="str">
        <f t="shared" si="4"/>
        <v xml:space="preserve"> , </v>
      </c>
      <c r="I88" s="6"/>
      <c r="K88" s="35">
        <f t="shared" ca="1" si="3"/>
        <v>123</v>
      </c>
      <c r="P88" s="40"/>
      <c r="X88" s="7"/>
      <c r="AA88" s="7"/>
    </row>
    <row r="89" spans="4:27" s="7" customFormat="1" x14ac:dyDescent="0.25">
      <c r="D89" s="44"/>
      <c r="F89" s="4" t="str">
        <f t="shared" si="4"/>
        <v xml:space="preserve"> , </v>
      </c>
      <c r="I89" s="46"/>
      <c r="K89" s="35">
        <f t="shared" ca="1" si="3"/>
        <v>123</v>
      </c>
      <c r="P89" s="40"/>
    </row>
    <row r="90" spans="4:27" s="4" customFormat="1" x14ac:dyDescent="0.25">
      <c r="D90" s="44"/>
      <c r="F90" s="4" t="str">
        <f t="shared" si="4"/>
        <v xml:space="preserve"> , </v>
      </c>
      <c r="I90" s="6"/>
      <c r="K90" s="35">
        <f t="shared" ca="1" si="3"/>
        <v>123</v>
      </c>
      <c r="P90" s="40"/>
      <c r="X90" s="7"/>
      <c r="AA90" s="7"/>
    </row>
    <row r="91" spans="4:27" s="7" customFormat="1" x14ac:dyDescent="0.25">
      <c r="D91" s="44"/>
      <c r="F91" s="4" t="str">
        <f t="shared" si="4"/>
        <v xml:space="preserve"> , </v>
      </c>
      <c r="I91" s="46"/>
      <c r="K91" s="35">
        <f t="shared" ca="1" si="3"/>
        <v>123</v>
      </c>
      <c r="P91" s="40"/>
    </row>
    <row r="92" spans="4:27" s="4" customFormat="1" x14ac:dyDescent="0.25">
      <c r="D92" s="44"/>
      <c r="F92" s="4" t="str">
        <f t="shared" si="4"/>
        <v xml:space="preserve"> , </v>
      </c>
      <c r="I92" s="6"/>
      <c r="K92" s="35">
        <f t="shared" ca="1" si="3"/>
        <v>123</v>
      </c>
      <c r="P92" s="40"/>
      <c r="X92" s="7"/>
      <c r="AA92" s="7"/>
    </row>
    <row r="93" spans="4:27" s="7" customFormat="1" x14ac:dyDescent="0.25">
      <c r="D93" s="44"/>
      <c r="F93" s="4" t="str">
        <f t="shared" si="4"/>
        <v xml:space="preserve"> , </v>
      </c>
      <c r="I93" s="46"/>
      <c r="K93" s="35">
        <f t="shared" ca="1" si="3"/>
        <v>123</v>
      </c>
      <c r="P93" s="40"/>
    </row>
    <row r="94" spans="4:27" s="4" customFormat="1" x14ac:dyDescent="0.25">
      <c r="D94" s="44"/>
      <c r="F94" s="4" t="str">
        <f t="shared" si="4"/>
        <v xml:space="preserve"> , </v>
      </c>
      <c r="I94" s="6"/>
      <c r="K94" s="35">
        <f t="shared" ca="1" si="3"/>
        <v>123</v>
      </c>
      <c r="P94" s="40"/>
      <c r="X94" s="7"/>
      <c r="AA94" s="7"/>
    </row>
    <row r="95" spans="4:27" s="7" customFormat="1" x14ac:dyDescent="0.25">
      <c r="D95" s="44"/>
      <c r="F95" s="4" t="str">
        <f t="shared" si="4"/>
        <v xml:space="preserve"> , </v>
      </c>
      <c r="I95" s="46"/>
      <c r="K95" s="35">
        <f t="shared" ca="1" si="3"/>
        <v>123</v>
      </c>
      <c r="P95" s="40"/>
    </row>
    <row r="96" spans="4:27" s="4" customFormat="1" x14ac:dyDescent="0.25">
      <c r="D96" s="44"/>
      <c r="F96" s="4" t="str">
        <f t="shared" si="4"/>
        <v xml:space="preserve"> , </v>
      </c>
      <c r="I96" s="6"/>
      <c r="K96" s="35">
        <f t="shared" ca="1" si="3"/>
        <v>123</v>
      </c>
      <c r="P96" s="40"/>
      <c r="X96" s="7"/>
      <c r="AA96" s="7"/>
    </row>
    <row r="97" spans="4:27" s="7" customFormat="1" x14ac:dyDescent="0.25">
      <c r="D97" s="44"/>
      <c r="F97" s="4" t="str">
        <f t="shared" si="4"/>
        <v xml:space="preserve"> , </v>
      </c>
      <c r="I97" s="46"/>
      <c r="K97" s="35">
        <f t="shared" ca="1" si="3"/>
        <v>123</v>
      </c>
      <c r="P97" s="40"/>
    </row>
    <row r="98" spans="4:27" s="4" customFormat="1" x14ac:dyDescent="0.25">
      <c r="D98" s="44"/>
      <c r="F98" s="4" t="str">
        <f t="shared" si="4"/>
        <v xml:space="preserve"> , </v>
      </c>
      <c r="I98" s="6"/>
      <c r="K98" s="35">
        <f t="shared" ca="1" si="3"/>
        <v>123</v>
      </c>
      <c r="P98" s="40"/>
      <c r="X98" s="7"/>
      <c r="AA98" s="7"/>
    </row>
    <row r="99" spans="4:27" s="7" customFormat="1" x14ac:dyDescent="0.25">
      <c r="D99" s="44"/>
      <c r="F99" s="4" t="str">
        <f t="shared" si="4"/>
        <v xml:space="preserve"> , </v>
      </c>
      <c r="I99" s="46"/>
      <c r="K99" s="35">
        <f t="shared" ca="1" si="3"/>
        <v>123</v>
      </c>
      <c r="P99" s="40"/>
    </row>
    <row r="100" spans="4:27" s="4" customFormat="1" x14ac:dyDescent="0.25">
      <c r="D100" s="44"/>
      <c r="F100" s="4" t="str">
        <f t="shared" si="4"/>
        <v xml:space="preserve"> , </v>
      </c>
      <c r="I100" s="6"/>
      <c r="K100" s="35">
        <f t="shared" ca="1" si="3"/>
        <v>123</v>
      </c>
      <c r="P100" s="40"/>
      <c r="X100" s="7"/>
      <c r="AA100" s="7"/>
    </row>
    <row r="101" spans="4:27" s="7" customFormat="1" x14ac:dyDescent="0.25">
      <c r="D101" s="44"/>
      <c r="F101" s="4" t="str">
        <f t="shared" si="4"/>
        <v xml:space="preserve"> , </v>
      </c>
      <c r="I101" s="46"/>
      <c r="K101" s="35">
        <f t="shared" ca="1" si="3"/>
        <v>123</v>
      </c>
      <c r="P101" s="40"/>
    </row>
    <row r="102" spans="4:27" s="4" customFormat="1" x14ac:dyDescent="0.25">
      <c r="D102" s="44"/>
      <c r="F102" s="4" t="str">
        <f t="shared" si="4"/>
        <v xml:space="preserve"> , </v>
      </c>
      <c r="I102" s="6"/>
      <c r="K102" s="35">
        <f t="shared" ca="1" si="3"/>
        <v>123</v>
      </c>
      <c r="P102" s="40"/>
      <c r="X102" s="7"/>
      <c r="AA102" s="7"/>
    </row>
    <row r="103" spans="4:27" s="7" customFormat="1" x14ac:dyDescent="0.25">
      <c r="D103" s="44"/>
      <c r="F103" s="4" t="str">
        <f t="shared" si="4"/>
        <v xml:space="preserve"> , </v>
      </c>
      <c r="I103" s="46"/>
      <c r="K103" s="35">
        <f t="shared" ca="1" si="3"/>
        <v>123</v>
      </c>
      <c r="P103" s="40"/>
    </row>
    <row r="104" spans="4:27" s="4" customFormat="1" x14ac:dyDescent="0.25">
      <c r="D104" s="44"/>
      <c r="F104" s="4" t="str">
        <f t="shared" si="4"/>
        <v xml:space="preserve"> , </v>
      </c>
      <c r="I104" s="6"/>
      <c r="K104" s="35">
        <f t="shared" ca="1" si="3"/>
        <v>123</v>
      </c>
      <c r="P104" s="40"/>
      <c r="X104" s="7"/>
      <c r="AA104" s="7"/>
    </row>
    <row r="105" spans="4:27" s="7" customFormat="1" x14ac:dyDescent="0.25">
      <c r="D105" s="44"/>
      <c r="F105" s="4" t="str">
        <f t="shared" si="4"/>
        <v xml:space="preserve"> , </v>
      </c>
      <c r="I105" s="46"/>
      <c r="K105" s="35">
        <f t="shared" ca="1" si="3"/>
        <v>123</v>
      </c>
      <c r="P105" s="40"/>
    </row>
    <row r="106" spans="4:27" s="4" customFormat="1" x14ac:dyDescent="0.25">
      <c r="D106" s="44"/>
      <c r="F106" s="4" t="str">
        <f t="shared" si="4"/>
        <v xml:space="preserve"> , </v>
      </c>
      <c r="I106" s="6"/>
      <c r="K106" s="35">
        <f t="shared" ca="1" si="3"/>
        <v>123</v>
      </c>
      <c r="P106" s="40"/>
      <c r="X106" s="7"/>
      <c r="AA106" s="7"/>
    </row>
    <row r="107" spans="4:27" s="7" customFormat="1" x14ac:dyDescent="0.25">
      <c r="D107" s="44"/>
      <c r="F107" s="4" t="str">
        <f t="shared" si="4"/>
        <v xml:space="preserve"> , </v>
      </c>
      <c r="I107" s="46"/>
      <c r="K107" s="35">
        <f t="shared" ca="1" si="3"/>
        <v>123</v>
      </c>
      <c r="P107" s="40"/>
    </row>
    <row r="108" spans="4:27" s="4" customFormat="1" x14ac:dyDescent="0.25">
      <c r="D108" s="44"/>
      <c r="F108" s="4" t="str">
        <f t="shared" si="4"/>
        <v xml:space="preserve"> , </v>
      </c>
      <c r="I108" s="6"/>
      <c r="K108" s="35">
        <f t="shared" ca="1" si="3"/>
        <v>123</v>
      </c>
      <c r="P108" s="40"/>
      <c r="X108" s="7"/>
      <c r="AA108" s="7"/>
    </row>
    <row r="109" spans="4:27" s="7" customFormat="1" x14ac:dyDescent="0.25">
      <c r="D109" s="44"/>
      <c r="F109" s="4" t="str">
        <f t="shared" si="4"/>
        <v xml:space="preserve"> , </v>
      </c>
      <c r="I109" s="46"/>
      <c r="K109" s="35">
        <f t="shared" ca="1" si="3"/>
        <v>123</v>
      </c>
      <c r="P109" s="40"/>
    </row>
    <row r="110" spans="4:27" s="4" customFormat="1" x14ac:dyDescent="0.25">
      <c r="D110" s="44"/>
      <c r="F110" s="4" t="str">
        <f t="shared" si="4"/>
        <v xml:space="preserve"> , </v>
      </c>
      <c r="I110" s="6"/>
      <c r="K110" s="35">
        <f t="shared" ca="1" si="3"/>
        <v>123</v>
      </c>
      <c r="P110" s="40"/>
      <c r="X110" s="7"/>
      <c r="AA110" s="7"/>
    </row>
    <row r="111" spans="4:27" s="7" customFormat="1" x14ac:dyDescent="0.25">
      <c r="D111" s="44"/>
      <c r="F111" s="4" t="str">
        <f t="shared" si="4"/>
        <v xml:space="preserve"> , </v>
      </c>
      <c r="I111" s="46"/>
      <c r="K111" s="35">
        <f t="shared" ca="1" si="3"/>
        <v>123</v>
      </c>
      <c r="P111" s="40"/>
    </row>
    <row r="112" spans="4:27" s="4" customFormat="1" x14ac:dyDescent="0.25">
      <c r="D112" s="44"/>
      <c r="F112" s="4" t="str">
        <f t="shared" si="4"/>
        <v xml:space="preserve"> , </v>
      </c>
      <c r="I112" s="6"/>
      <c r="K112" s="35">
        <f t="shared" ca="1" si="3"/>
        <v>123</v>
      </c>
      <c r="P112" s="40"/>
      <c r="X112" s="7"/>
      <c r="AA112" s="7"/>
    </row>
    <row r="113" spans="4:27" s="7" customFormat="1" x14ac:dyDescent="0.25">
      <c r="D113" s="44"/>
      <c r="F113" s="4" t="str">
        <f t="shared" si="4"/>
        <v xml:space="preserve"> , </v>
      </c>
      <c r="I113" s="46"/>
      <c r="K113" s="35">
        <f t="shared" ca="1" si="3"/>
        <v>123</v>
      </c>
      <c r="P113" s="40"/>
    </row>
    <row r="114" spans="4:27" s="4" customFormat="1" x14ac:dyDescent="0.25">
      <c r="D114" s="44"/>
      <c r="F114" s="4" t="str">
        <f t="shared" si="4"/>
        <v xml:space="preserve"> , </v>
      </c>
      <c r="I114" s="6"/>
      <c r="K114" s="35">
        <f t="shared" ca="1" si="3"/>
        <v>123</v>
      </c>
      <c r="P114" s="40"/>
      <c r="X114" s="7"/>
      <c r="AA114" s="7"/>
    </row>
    <row r="115" spans="4:27" s="7" customFormat="1" x14ac:dyDescent="0.25">
      <c r="D115" s="44"/>
      <c r="F115" s="4" t="str">
        <f t="shared" si="4"/>
        <v xml:space="preserve"> , </v>
      </c>
      <c r="I115" s="46"/>
      <c r="K115" s="35">
        <f t="shared" ca="1" si="3"/>
        <v>123</v>
      </c>
      <c r="P115" s="40"/>
    </row>
    <row r="116" spans="4:27" s="4" customFormat="1" x14ac:dyDescent="0.25">
      <c r="D116" s="44"/>
      <c r="F116" s="4" t="str">
        <f t="shared" si="4"/>
        <v xml:space="preserve"> , </v>
      </c>
      <c r="I116" s="6"/>
      <c r="K116" s="35">
        <f t="shared" ca="1" si="3"/>
        <v>123</v>
      </c>
      <c r="P116" s="40"/>
      <c r="X116" s="7"/>
      <c r="AA116" s="7"/>
    </row>
    <row r="117" spans="4:27" s="7" customFormat="1" x14ac:dyDescent="0.25">
      <c r="D117" s="44"/>
      <c r="F117" s="4" t="str">
        <f t="shared" si="4"/>
        <v xml:space="preserve"> , </v>
      </c>
      <c r="I117" s="46"/>
      <c r="K117" s="35">
        <f t="shared" ca="1" si="3"/>
        <v>123</v>
      </c>
      <c r="P117" s="40"/>
    </row>
    <row r="118" spans="4:27" s="4" customFormat="1" x14ac:dyDescent="0.25">
      <c r="D118" s="44"/>
      <c r="F118" s="4" t="str">
        <f t="shared" si="4"/>
        <v xml:space="preserve"> , </v>
      </c>
      <c r="I118" s="6"/>
      <c r="K118" s="35">
        <f t="shared" ca="1" si="3"/>
        <v>123</v>
      </c>
      <c r="P118" s="40"/>
      <c r="X118" s="7"/>
      <c r="AA118" s="7"/>
    </row>
    <row r="119" spans="4:27" s="7" customFormat="1" x14ac:dyDescent="0.25">
      <c r="D119" s="44"/>
      <c r="F119" s="4" t="str">
        <f t="shared" si="4"/>
        <v xml:space="preserve"> , </v>
      </c>
      <c r="I119" s="46"/>
      <c r="K119" s="35">
        <f t="shared" ca="1" si="3"/>
        <v>123</v>
      </c>
      <c r="P119" s="40"/>
    </row>
    <row r="120" spans="4:27" s="4" customFormat="1" x14ac:dyDescent="0.25">
      <c r="D120" s="44"/>
      <c r="F120" s="4" t="str">
        <f t="shared" si="4"/>
        <v xml:space="preserve"> , </v>
      </c>
      <c r="I120" s="6"/>
      <c r="K120" s="35">
        <f t="shared" ca="1" si="3"/>
        <v>123</v>
      </c>
      <c r="P120" s="40"/>
      <c r="X120" s="7"/>
      <c r="AA120" s="7"/>
    </row>
    <row r="121" spans="4:27" s="7" customFormat="1" x14ac:dyDescent="0.25">
      <c r="D121" s="44"/>
      <c r="F121" s="4" t="str">
        <f t="shared" si="4"/>
        <v xml:space="preserve"> , </v>
      </c>
      <c r="I121" s="46"/>
      <c r="K121" s="35">
        <f t="shared" ca="1" si="3"/>
        <v>123</v>
      </c>
      <c r="P121" s="40"/>
    </row>
    <row r="122" spans="4:27" s="4" customFormat="1" x14ac:dyDescent="0.25">
      <c r="D122" s="44"/>
      <c r="F122" s="4" t="str">
        <f t="shared" si="4"/>
        <v xml:space="preserve"> , </v>
      </c>
      <c r="I122" s="6"/>
      <c r="K122" s="35">
        <f t="shared" ca="1" si="3"/>
        <v>123</v>
      </c>
      <c r="P122" s="40"/>
      <c r="X122" s="7"/>
      <c r="AA122" s="7"/>
    </row>
    <row r="123" spans="4:27" s="7" customFormat="1" x14ac:dyDescent="0.25">
      <c r="D123" s="44"/>
      <c r="F123" s="4" t="str">
        <f t="shared" si="4"/>
        <v xml:space="preserve"> , </v>
      </c>
      <c r="I123" s="46"/>
      <c r="K123" s="35">
        <f t="shared" ca="1" si="3"/>
        <v>123</v>
      </c>
      <c r="P123" s="40"/>
    </row>
    <row r="124" spans="4:27" s="4" customFormat="1" x14ac:dyDescent="0.25">
      <c r="D124" s="44"/>
      <c r="F124" s="4" t="str">
        <f t="shared" si="4"/>
        <v xml:space="preserve"> , </v>
      </c>
      <c r="I124" s="6"/>
      <c r="K124" s="35">
        <f t="shared" ref="K124:K191" ca="1" si="5">DATEDIF(J124,TODAY(),"y")</f>
        <v>123</v>
      </c>
      <c r="P124" s="40"/>
      <c r="X124" s="7"/>
      <c r="AA124" s="7"/>
    </row>
    <row r="125" spans="4:27" s="7" customFormat="1" x14ac:dyDescent="0.25">
      <c r="D125" s="44"/>
      <c r="F125" s="4" t="str">
        <f t="shared" ref="F125:F194" si="6">CONCATENATE(G125," , ",H125)</f>
        <v xml:space="preserve"> , </v>
      </c>
      <c r="I125" s="46"/>
      <c r="K125" s="35">
        <f t="shared" ca="1" si="5"/>
        <v>123</v>
      </c>
      <c r="P125" s="40"/>
    </row>
    <row r="126" spans="4:27" s="4" customFormat="1" x14ac:dyDescent="0.25">
      <c r="D126" s="44"/>
      <c r="F126" s="4" t="str">
        <f t="shared" si="6"/>
        <v xml:space="preserve"> , </v>
      </c>
      <c r="I126" s="6"/>
      <c r="K126" s="35">
        <f t="shared" ca="1" si="5"/>
        <v>123</v>
      </c>
      <c r="P126" s="40"/>
      <c r="X126" s="7"/>
      <c r="AA126" s="7"/>
    </row>
    <row r="127" spans="4:27" s="7" customFormat="1" x14ac:dyDescent="0.25">
      <c r="D127" s="44"/>
      <c r="F127" s="4" t="str">
        <f t="shared" si="6"/>
        <v xml:space="preserve"> , </v>
      </c>
      <c r="I127" s="46"/>
      <c r="K127" s="35">
        <f t="shared" ca="1" si="5"/>
        <v>123</v>
      </c>
      <c r="P127" s="40"/>
    </row>
    <row r="128" spans="4:27" s="4" customFormat="1" x14ac:dyDescent="0.25">
      <c r="D128" s="44"/>
      <c r="F128" s="4" t="str">
        <f t="shared" si="6"/>
        <v xml:space="preserve"> , </v>
      </c>
      <c r="I128" s="6"/>
      <c r="K128" s="35">
        <f t="shared" ca="1" si="5"/>
        <v>123</v>
      </c>
      <c r="P128" s="40"/>
      <c r="X128" s="7"/>
      <c r="AA128" s="7"/>
    </row>
    <row r="129" spans="4:27" s="7" customFormat="1" x14ac:dyDescent="0.25">
      <c r="D129" s="44"/>
      <c r="F129" s="4" t="str">
        <f t="shared" si="6"/>
        <v xml:space="preserve"> , </v>
      </c>
      <c r="I129" s="46"/>
      <c r="K129" s="35">
        <f t="shared" ca="1" si="5"/>
        <v>123</v>
      </c>
      <c r="P129" s="40"/>
    </row>
    <row r="130" spans="4:27" s="4" customFormat="1" x14ac:dyDescent="0.25">
      <c r="D130" s="44"/>
      <c r="F130" s="4" t="str">
        <f t="shared" si="6"/>
        <v xml:space="preserve"> , </v>
      </c>
      <c r="I130" s="6"/>
      <c r="K130" s="35">
        <f t="shared" ca="1" si="5"/>
        <v>123</v>
      </c>
      <c r="P130" s="40"/>
      <c r="X130" s="7"/>
      <c r="AA130" s="7"/>
    </row>
    <row r="131" spans="4:27" s="7" customFormat="1" x14ac:dyDescent="0.25">
      <c r="D131" s="44"/>
      <c r="F131" s="4" t="str">
        <f t="shared" si="6"/>
        <v xml:space="preserve"> , </v>
      </c>
      <c r="I131" s="46"/>
      <c r="K131" s="35">
        <f t="shared" ca="1" si="5"/>
        <v>123</v>
      </c>
      <c r="P131" s="40"/>
    </row>
    <row r="132" spans="4:27" s="4" customFormat="1" x14ac:dyDescent="0.25">
      <c r="D132" s="44"/>
      <c r="F132" s="4" t="str">
        <f t="shared" si="6"/>
        <v xml:space="preserve"> , </v>
      </c>
      <c r="I132" s="6"/>
      <c r="K132" s="35">
        <f t="shared" ca="1" si="5"/>
        <v>123</v>
      </c>
      <c r="P132" s="40"/>
      <c r="X132" s="7"/>
      <c r="AA132" s="7"/>
    </row>
    <row r="133" spans="4:27" s="7" customFormat="1" x14ac:dyDescent="0.25">
      <c r="D133" s="44"/>
      <c r="F133" s="4" t="str">
        <f t="shared" si="6"/>
        <v xml:space="preserve"> , </v>
      </c>
      <c r="I133" s="46"/>
      <c r="K133" s="35">
        <f t="shared" ca="1" si="5"/>
        <v>123</v>
      </c>
      <c r="P133" s="40"/>
    </row>
    <row r="134" spans="4:27" s="4" customFormat="1" x14ac:dyDescent="0.25">
      <c r="D134" s="44"/>
      <c r="F134" s="4" t="str">
        <f t="shared" si="6"/>
        <v xml:space="preserve"> , </v>
      </c>
      <c r="I134" s="6"/>
      <c r="K134" s="35">
        <f t="shared" ca="1" si="5"/>
        <v>123</v>
      </c>
      <c r="P134" s="40"/>
      <c r="X134" s="7"/>
      <c r="AA134" s="7"/>
    </row>
    <row r="135" spans="4:27" s="7" customFormat="1" x14ac:dyDescent="0.25">
      <c r="D135" s="44"/>
      <c r="F135" s="4" t="str">
        <f t="shared" si="6"/>
        <v xml:space="preserve"> , </v>
      </c>
      <c r="I135" s="46"/>
      <c r="K135" s="35">
        <f t="shared" ca="1" si="5"/>
        <v>123</v>
      </c>
      <c r="P135" s="40"/>
    </row>
    <row r="136" spans="4:27" s="4" customFormat="1" x14ac:dyDescent="0.25">
      <c r="D136" s="44"/>
      <c r="F136" s="4" t="str">
        <f t="shared" si="6"/>
        <v xml:space="preserve"> , </v>
      </c>
      <c r="I136" s="6"/>
      <c r="K136" s="35">
        <f t="shared" ca="1" si="5"/>
        <v>123</v>
      </c>
      <c r="P136" s="40"/>
      <c r="X136" s="7"/>
      <c r="AA136" s="7"/>
    </row>
    <row r="137" spans="4:27" s="7" customFormat="1" x14ac:dyDescent="0.25">
      <c r="D137" s="44"/>
      <c r="F137" s="4" t="str">
        <f t="shared" si="6"/>
        <v xml:space="preserve"> , </v>
      </c>
      <c r="I137" s="46"/>
      <c r="K137" s="35">
        <f t="shared" ca="1" si="5"/>
        <v>123</v>
      </c>
      <c r="P137" s="40"/>
    </row>
    <row r="138" spans="4:27" s="4" customFormat="1" x14ac:dyDescent="0.25">
      <c r="D138" s="44"/>
      <c r="F138" s="4" t="str">
        <f t="shared" si="6"/>
        <v xml:space="preserve"> , </v>
      </c>
      <c r="I138" s="6"/>
      <c r="K138" s="35">
        <f t="shared" ca="1" si="5"/>
        <v>123</v>
      </c>
      <c r="P138" s="40"/>
      <c r="X138" s="7"/>
      <c r="AA138" s="7"/>
    </row>
    <row r="139" spans="4:27" s="7" customFormat="1" x14ac:dyDescent="0.25">
      <c r="D139" s="44"/>
      <c r="F139" s="4" t="str">
        <f t="shared" si="6"/>
        <v xml:space="preserve"> , </v>
      </c>
      <c r="I139" s="46"/>
      <c r="K139" s="35">
        <f t="shared" ca="1" si="5"/>
        <v>123</v>
      </c>
      <c r="P139" s="40"/>
    </row>
    <row r="140" spans="4:27" s="4" customFormat="1" x14ac:dyDescent="0.25">
      <c r="D140" s="44"/>
      <c r="F140" s="4" t="str">
        <f t="shared" si="6"/>
        <v xml:space="preserve"> , </v>
      </c>
      <c r="I140" s="6"/>
      <c r="K140" s="35">
        <f t="shared" ca="1" si="5"/>
        <v>123</v>
      </c>
      <c r="P140" s="40"/>
      <c r="X140" s="7"/>
      <c r="AA140" s="7"/>
    </row>
    <row r="141" spans="4:27" s="7" customFormat="1" x14ac:dyDescent="0.25">
      <c r="D141" s="44"/>
      <c r="F141" s="4" t="str">
        <f t="shared" si="6"/>
        <v xml:space="preserve"> , </v>
      </c>
      <c r="I141" s="46"/>
      <c r="K141" s="35">
        <f t="shared" ca="1" si="5"/>
        <v>123</v>
      </c>
      <c r="P141" s="40"/>
    </row>
    <row r="142" spans="4:27" s="4" customFormat="1" x14ac:dyDescent="0.25">
      <c r="D142" s="44"/>
      <c r="F142" s="4" t="str">
        <f t="shared" si="6"/>
        <v xml:space="preserve"> , </v>
      </c>
      <c r="I142" s="6"/>
      <c r="K142" s="35">
        <f t="shared" ca="1" si="5"/>
        <v>123</v>
      </c>
      <c r="P142" s="40"/>
      <c r="X142" s="7"/>
      <c r="AA142" s="7"/>
    </row>
    <row r="143" spans="4:27" s="7" customFormat="1" x14ac:dyDescent="0.25">
      <c r="D143" s="44"/>
      <c r="F143" s="4" t="str">
        <f t="shared" si="6"/>
        <v xml:space="preserve"> , </v>
      </c>
      <c r="I143" s="46"/>
      <c r="K143" s="35">
        <f t="shared" ca="1" si="5"/>
        <v>123</v>
      </c>
      <c r="P143" s="40"/>
    </row>
    <row r="144" spans="4:27" s="4" customFormat="1" x14ac:dyDescent="0.25">
      <c r="D144" s="44"/>
      <c r="F144" s="4" t="str">
        <f t="shared" si="6"/>
        <v xml:space="preserve"> , </v>
      </c>
      <c r="I144" s="6"/>
      <c r="K144" s="35">
        <f t="shared" ca="1" si="5"/>
        <v>123</v>
      </c>
      <c r="P144" s="40"/>
      <c r="X144" s="7"/>
      <c r="AA144" s="7"/>
    </row>
    <row r="145" spans="4:27" s="7" customFormat="1" x14ac:dyDescent="0.25">
      <c r="D145" s="44"/>
      <c r="F145" s="4" t="str">
        <f t="shared" si="6"/>
        <v xml:space="preserve"> , </v>
      </c>
      <c r="I145" s="46"/>
      <c r="K145" s="35">
        <f t="shared" ca="1" si="5"/>
        <v>123</v>
      </c>
      <c r="P145" s="40"/>
    </row>
    <row r="146" spans="4:27" s="4" customFormat="1" x14ac:dyDescent="0.25">
      <c r="D146" s="44"/>
      <c r="F146" s="4" t="str">
        <f t="shared" si="6"/>
        <v xml:space="preserve"> , </v>
      </c>
      <c r="I146" s="6"/>
      <c r="K146" s="35">
        <f t="shared" ca="1" si="5"/>
        <v>123</v>
      </c>
      <c r="P146" s="40"/>
      <c r="X146" s="7"/>
      <c r="AA146" s="7"/>
    </row>
    <row r="147" spans="4:27" s="7" customFormat="1" x14ac:dyDescent="0.25">
      <c r="D147" s="44"/>
      <c r="F147" s="4" t="str">
        <f t="shared" si="6"/>
        <v xml:space="preserve"> , </v>
      </c>
      <c r="I147" s="46"/>
      <c r="K147" s="35">
        <f t="shared" ca="1" si="5"/>
        <v>123</v>
      </c>
      <c r="P147" s="40"/>
    </row>
    <row r="148" spans="4:27" s="4" customFormat="1" x14ac:dyDescent="0.25">
      <c r="D148" s="44"/>
      <c r="F148" s="4" t="str">
        <f t="shared" si="6"/>
        <v xml:space="preserve"> , </v>
      </c>
      <c r="I148" s="6"/>
      <c r="K148" s="35">
        <f t="shared" ca="1" si="5"/>
        <v>123</v>
      </c>
      <c r="P148" s="40"/>
      <c r="X148" s="7"/>
      <c r="AA148" s="7"/>
    </row>
    <row r="149" spans="4:27" s="7" customFormat="1" x14ac:dyDescent="0.25">
      <c r="D149" s="44"/>
      <c r="F149" s="4" t="str">
        <f t="shared" si="6"/>
        <v xml:space="preserve"> , </v>
      </c>
      <c r="I149" s="46"/>
      <c r="K149" s="35">
        <f t="shared" ca="1" si="5"/>
        <v>123</v>
      </c>
      <c r="P149" s="40"/>
    </row>
    <row r="150" spans="4:27" s="4" customFormat="1" x14ac:dyDescent="0.25">
      <c r="D150" s="44"/>
      <c r="F150" s="4" t="str">
        <f t="shared" si="6"/>
        <v xml:space="preserve"> , </v>
      </c>
      <c r="I150" s="6"/>
      <c r="K150" s="35">
        <f t="shared" ca="1" si="5"/>
        <v>123</v>
      </c>
      <c r="P150" s="40"/>
      <c r="X150" s="7"/>
      <c r="AA150" s="7"/>
    </row>
    <row r="151" spans="4:27" s="7" customFormat="1" x14ac:dyDescent="0.25">
      <c r="D151" s="44"/>
      <c r="F151" s="4" t="str">
        <f t="shared" si="6"/>
        <v xml:space="preserve"> , </v>
      </c>
      <c r="I151" s="46"/>
      <c r="K151" s="35">
        <f t="shared" ca="1" si="5"/>
        <v>123</v>
      </c>
      <c r="P151" s="40"/>
    </row>
    <row r="152" spans="4:27" s="4" customFormat="1" x14ac:dyDescent="0.25">
      <c r="D152" s="44"/>
      <c r="F152" s="4" t="str">
        <f t="shared" si="6"/>
        <v xml:space="preserve"> , </v>
      </c>
      <c r="I152" s="6"/>
      <c r="K152" s="35">
        <f t="shared" ca="1" si="5"/>
        <v>123</v>
      </c>
      <c r="P152" s="40"/>
      <c r="X152" s="7"/>
      <c r="AA152" s="7"/>
    </row>
    <row r="153" spans="4:27" s="7" customFormat="1" x14ac:dyDescent="0.25">
      <c r="D153" s="44"/>
      <c r="F153" s="4" t="str">
        <f t="shared" si="6"/>
        <v xml:space="preserve"> , </v>
      </c>
      <c r="I153" s="46"/>
      <c r="K153" s="35">
        <f t="shared" ca="1" si="5"/>
        <v>123</v>
      </c>
      <c r="P153" s="40"/>
    </row>
    <row r="154" spans="4:27" s="4" customFormat="1" x14ac:dyDescent="0.25">
      <c r="D154" s="44"/>
      <c r="F154" s="4" t="str">
        <f t="shared" si="6"/>
        <v xml:space="preserve"> , </v>
      </c>
      <c r="I154" s="6"/>
      <c r="K154" s="35">
        <f t="shared" ca="1" si="5"/>
        <v>123</v>
      </c>
      <c r="P154" s="40"/>
      <c r="X154" s="7"/>
      <c r="AA154" s="7"/>
    </row>
    <row r="155" spans="4:27" s="7" customFormat="1" x14ac:dyDescent="0.25">
      <c r="D155" s="44"/>
      <c r="F155" s="4" t="str">
        <f t="shared" si="6"/>
        <v xml:space="preserve"> , </v>
      </c>
      <c r="I155" s="46"/>
      <c r="K155" s="35">
        <f t="shared" ca="1" si="5"/>
        <v>123</v>
      </c>
      <c r="P155" s="40"/>
    </row>
    <row r="156" spans="4:27" s="4" customFormat="1" x14ac:dyDescent="0.25">
      <c r="D156" s="44"/>
      <c r="F156" s="4" t="str">
        <f t="shared" si="6"/>
        <v xml:space="preserve"> , </v>
      </c>
      <c r="I156" s="6"/>
      <c r="K156" s="35">
        <f t="shared" ca="1" si="5"/>
        <v>123</v>
      </c>
      <c r="P156" s="40"/>
      <c r="X156" s="7"/>
      <c r="AA156" s="7"/>
    </row>
    <row r="157" spans="4:27" s="7" customFormat="1" x14ac:dyDescent="0.25">
      <c r="D157" s="44"/>
      <c r="F157" s="4" t="str">
        <f t="shared" si="6"/>
        <v xml:space="preserve"> , </v>
      </c>
      <c r="I157" s="46"/>
      <c r="K157" s="35">
        <f t="shared" ca="1" si="5"/>
        <v>123</v>
      </c>
      <c r="P157" s="40"/>
    </row>
    <row r="158" spans="4:27" s="4" customFormat="1" x14ac:dyDescent="0.25">
      <c r="D158" s="44"/>
      <c r="F158" s="4" t="str">
        <f t="shared" si="6"/>
        <v xml:space="preserve"> , </v>
      </c>
      <c r="I158" s="6"/>
      <c r="K158" s="35">
        <f t="shared" ca="1" si="5"/>
        <v>123</v>
      </c>
      <c r="P158" s="40"/>
      <c r="X158" s="7"/>
      <c r="AA158" s="7"/>
    </row>
    <row r="159" spans="4:27" s="7" customFormat="1" x14ac:dyDescent="0.25">
      <c r="D159" s="44"/>
      <c r="F159" s="4" t="str">
        <f t="shared" si="6"/>
        <v xml:space="preserve"> , </v>
      </c>
      <c r="I159" s="46"/>
      <c r="K159" s="35">
        <f t="shared" ca="1" si="5"/>
        <v>123</v>
      </c>
      <c r="P159" s="40"/>
    </row>
    <row r="160" spans="4:27" s="4" customFormat="1" x14ac:dyDescent="0.25">
      <c r="D160" s="44"/>
      <c r="F160" s="4" t="str">
        <f t="shared" si="6"/>
        <v xml:space="preserve"> , </v>
      </c>
      <c r="I160" s="6"/>
      <c r="K160" s="35">
        <f t="shared" ca="1" si="5"/>
        <v>123</v>
      </c>
      <c r="P160" s="40"/>
      <c r="X160" s="7"/>
      <c r="AA160" s="7"/>
    </row>
    <row r="161" spans="4:27" s="7" customFormat="1" x14ac:dyDescent="0.25">
      <c r="D161" s="44"/>
      <c r="F161" s="4" t="str">
        <f t="shared" si="6"/>
        <v xml:space="preserve"> , </v>
      </c>
      <c r="I161" s="46"/>
      <c r="K161" s="35">
        <f t="shared" ca="1" si="5"/>
        <v>123</v>
      </c>
      <c r="P161" s="40"/>
    </row>
    <row r="162" spans="4:27" s="4" customFormat="1" x14ac:dyDescent="0.25">
      <c r="D162" s="44"/>
      <c r="F162" s="4" t="str">
        <f t="shared" si="6"/>
        <v xml:space="preserve"> , </v>
      </c>
      <c r="I162" s="6"/>
      <c r="K162" s="35">
        <f t="shared" ca="1" si="5"/>
        <v>123</v>
      </c>
      <c r="P162" s="40"/>
      <c r="X162" s="7"/>
      <c r="AA162" s="7"/>
    </row>
    <row r="163" spans="4:27" s="7" customFormat="1" x14ac:dyDescent="0.25">
      <c r="D163" s="44"/>
      <c r="F163" s="4" t="str">
        <f t="shared" si="6"/>
        <v xml:space="preserve"> , </v>
      </c>
      <c r="I163" s="46"/>
      <c r="K163" s="35">
        <f t="shared" ca="1" si="5"/>
        <v>123</v>
      </c>
      <c r="P163" s="40"/>
    </row>
    <row r="164" spans="4:27" s="4" customFormat="1" x14ac:dyDescent="0.25">
      <c r="D164" s="44"/>
      <c r="F164" s="4" t="str">
        <f t="shared" si="6"/>
        <v xml:space="preserve"> , </v>
      </c>
      <c r="I164" s="6"/>
      <c r="K164" s="35">
        <f t="shared" ca="1" si="5"/>
        <v>123</v>
      </c>
      <c r="P164" s="40"/>
      <c r="X164" s="7"/>
      <c r="AA164" s="7"/>
    </row>
    <row r="165" spans="4:27" s="7" customFormat="1" x14ac:dyDescent="0.25">
      <c r="D165" s="44"/>
      <c r="F165" s="4" t="str">
        <f t="shared" si="6"/>
        <v xml:space="preserve"> , </v>
      </c>
      <c r="I165" s="46"/>
      <c r="K165" s="35">
        <f t="shared" ca="1" si="5"/>
        <v>123</v>
      </c>
      <c r="P165" s="40"/>
    </row>
    <row r="166" spans="4:27" s="4" customFormat="1" x14ac:dyDescent="0.25">
      <c r="D166" s="44"/>
      <c r="F166" s="4" t="str">
        <f t="shared" si="6"/>
        <v xml:space="preserve"> , </v>
      </c>
      <c r="I166" s="6"/>
      <c r="K166" s="35">
        <f t="shared" ca="1" si="5"/>
        <v>123</v>
      </c>
      <c r="P166" s="40"/>
      <c r="X166" s="7"/>
      <c r="AA166" s="7"/>
    </row>
    <row r="167" spans="4:27" s="7" customFormat="1" x14ac:dyDescent="0.25">
      <c r="D167" s="44"/>
      <c r="F167" s="4" t="str">
        <f t="shared" si="6"/>
        <v xml:space="preserve"> , </v>
      </c>
      <c r="I167" s="46"/>
      <c r="K167" s="35">
        <f t="shared" ca="1" si="5"/>
        <v>123</v>
      </c>
      <c r="P167" s="40"/>
    </row>
    <row r="168" spans="4:27" s="4" customFormat="1" x14ac:dyDescent="0.25">
      <c r="D168" s="44"/>
      <c r="F168" s="4" t="str">
        <f t="shared" si="6"/>
        <v xml:space="preserve"> , </v>
      </c>
      <c r="I168" s="6"/>
      <c r="K168" s="35">
        <f t="shared" ca="1" si="5"/>
        <v>123</v>
      </c>
      <c r="P168" s="40"/>
      <c r="X168" s="7"/>
      <c r="AA168" s="7"/>
    </row>
    <row r="169" spans="4:27" s="7" customFormat="1" x14ac:dyDescent="0.25">
      <c r="D169" s="44"/>
      <c r="F169" s="4" t="str">
        <f t="shared" si="6"/>
        <v xml:space="preserve"> , </v>
      </c>
      <c r="I169" s="46"/>
      <c r="K169" s="35">
        <f t="shared" ca="1" si="5"/>
        <v>123</v>
      </c>
      <c r="P169" s="40"/>
    </row>
    <row r="170" spans="4:27" s="4" customFormat="1" x14ac:dyDescent="0.25">
      <c r="D170" s="44"/>
      <c r="F170" s="4" t="str">
        <f t="shared" si="6"/>
        <v xml:space="preserve"> , </v>
      </c>
      <c r="I170" s="6"/>
      <c r="K170" s="35">
        <f t="shared" ca="1" si="5"/>
        <v>123</v>
      </c>
      <c r="P170" s="40"/>
      <c r="X170" s="7"/>
      <c r="AA170" s="7"/>
    </row>
    <row r="171" spans="4:27" s="7" customFormat="1" x14ac:dyDescent="0.25">
      <c r="D171" s="44"/>
      <c r="F171" s="4" t="str">
        <f t="shared" si="6"/>
        <v xml:space="preserve"> , </v>
      </c>
      <c r="I171" s="46"/>
      <c r="K171" s="35">
        <f t="shared" ca="1" si="5"/>
        <v>123</v>
      </c>
      <c r="P171" s="40"/>
    </row>
    <row r="172" spans="4:27" s="4" customFormat="1" x14ac:dyDescent="0.25">
      <c r="D172" s="44"/>
      <c r="F172" s="4" t="str">
        <f t="shared" si="6"/>
        <v xml:space="preserve"> , </v>
      </c>
      <c r="I172" s="6"/>
      <c r="K172" s="35">
        <f t="shared" ca="1" si="5"/>
        <v>123</v>
      </c>
      <c r="P172" s="40"/>
      <c r="X172" s="7"/>
      <c r="AA172" s="7"/>
    </row>
    <row r="173" spans="4:27" s="7" customFormat="1" x14ac:dyDescent="0.25">
      <c r="D173" s="44"/>
      <c r="F173" s="4" t="str">
        <f t="shared" si="6"/>
        <v xml:space="preserve"> , </v>
      </c>
      <c r="I173" s="46"/>
      <c r="K173" s="35">
        <f t="shared" ca="1" si="5"/>
        <v>123</v>
      </c>
      <c r="P173" s="40"/>
    </row>
    <row r="174" spans="4:27" s="4" customFormat="1" x14ac:dyDescent="0.25">
      <c r="D174" s="44"/>
      <c r="F174" s="4" t="str">
        <f t="shared" si="6"/>
        <v xml:space="preserve"> , </v>
      </c>
      <c r="I174" s="6"/>
      <c r="K174" s="35">
        <f t="shared" ca="1" si="5"/>
        <v>123</v>
      </c>
      <c r="P174" s="40"/>
      <c r="X174" s="7"/>
      <c r="AA174" s="7"/>
    </row>
    <row r="175" spans="4:27" s="7" customFormat="1" x14ac:dyDescent="0.25">
      <c r="D175" s="44"/>
      <c r="F175" s="4" t="str">
        <f t="shared" si="6"/>
        <v xml:space="preserve"> , </v>
      </c>
      <c r="I175" s="46"/>
      <c r="K175" s="35">
        <f t="shared" ca="1" si="5"/>
        <v>123</v>
      </c>
      <c r="P175" s="40"/>
    </row>
    <row r="176" spans="4:27" s="4" customFormat="1" x14ac:dyDescent="0.25">
      <c r="D176" s="44"/>
      <c r="F176" s="4" t="str">
        <f t="shared" si="6"/>
        <v xml:space="preserve"> , </v>
      </c>
      <c r="I176" s="6"/>
      <c r="K176" s="35">
        <f t="shared" ca="1" si="5"/>
        <v>123</v>
      </c>
      <c r="P176" s="40"/>
      <c r="X176" s="7"/>
      <c r="AA176" s="7"/>
    </row>
    <row r="177" spans="4:27" s="7" customFormat="1" x14ac:dyDescent="0.25">
      <c r="D177" s="44"/>
      <c r="F177" s="4" t="str">
        <f t="shared" si="6"/>
        <v xml:space="preserve"> , </v>
      </c>
      <c r="I177" s="46"/>
      <c r="K177" s="35">
        <f t="shared" ca="1" si="5"/>
        <v>123</v>
      </c>
      <c r="P177" s="40"/>
    </row>
    <row r="178" spans="4:27" s="4" customFormat="1" x14ac:dyDescent="0.25">
      <c r="D178" s="44"/>
      <c r="F178" s="4" t="str">
        <f t="shared" si="6"/>
        <v xml:space="preserve"> , </v>
      </c>
      <c r="I178" s="6"/>
      <c r="K178" s="35">
        <f t="shared" ca="1" si="5"/>
        <v>123</v>
      </c>
      <c r="P178" s="40"/>
      <c r="X178" s="7"/>
      <c r="AA178" s="7"/>
    </row>
    <row r="179" spans="4:27" s="7" customFormat="1" x14ac:dyDescent="0.25">
      <c r="D179" s="44"/>
      <c r="F179" s="4" t="str">
        <f t="shared" si="6"/>
        <v xml:space="preserve"> , </v>
      </c>
      <c r="I179" s="46"/>
      <c r="K179" s="35">
        <f t="shared" ca="1" si="5"/>
        <v>123</v>
      </c>
      <c r="P179" s="40"/>
    </row>
    <row r="180" spans="4:27" s="4" customFormat="1" x14ac:dyDescent="0.25">
      <c r="D180" s="44"/>
      <c r="F180" s="4" t="str">
        <f t="shared" si="6"/>
        <v xml:space="preserve"> , </v>
      </c>
      <c r="I180" s="6"/>
      <c r="K180" s="35">
        <f t="shared" ca="1" si="5"/>
        <v>123</v>
      </c>
      <c r="P180" s="40"/>
      <c r="X180" s="7"/>
      <c r="AA180" s="7"/>
    </row>
    <row r="181" spans="4:27" s="7" customFormat="1" x14ac:dyDescent="0.25">
      <c r="D181" s="44"/>
      <c r="F181" s="4" t="str">
        <f t="shared" si="6"/>
        <v xml:space="preserve"> , </v>
      </c>
      <c r="I181" s="46"/>
      <c r="K181" s="35">
        <f t="shared" ca="1" si="5"/>
        <v>123</v>
      </c>
      <c r="P181" s="40"/>
    </row>
    <row r="182" spans="4:27" s="4" customFormat="1" x14ac:dyDescent="0.25">
      <c r="D182" s="44"/>
      <c r="F182" s="4" t="str">
        <f t="shared" si="6"/>
        <v xml:space="preserve"> , </v>
      </c>
      <c r="I182" s="6"/>
      <c r="K182" s="35">
        <f t="shared" ca="1" si="5"/>
        <v>123</v>
      </c>
      <c r="P182" s="40"/>
      <c r="X182" s="7"/>
      <c r="AA182" s="7"/>
    </row>
    <row r="183" spans="4:27" s="7" customFormat="1" x14ac:dyDescent="0.25">
      <c r="D183" s="44"/>
      <c r="F183" s="4" t="str">
        <f t="shared" si="6"/>
        <v xml:space="preserve"> , </v>
      </c>
      <c r="I183" s="46"/>
      <c r="K183" s="35">
        <f t="shared" ca="1" si="5"/>
        <v>123</v>
      </c>
      <c r="P183" s="40"/>
    </row>
    <row r="184" spans="4:27" s="4" customFormat="1" x14ac:dyDescent="0.25">
      <c r="D184" s="44"/>
      <c r="F184" s="4" t="str">
        <f t="shared" si="6"/>
        <v xml:space="preserve"> , </v>
      </c>
      <c r="I184" s="6"/>
      <c r="K184" s="35">
        <f t="shared" ca="1" si="5"/>
        <v>123</v>
      </c>
      <c r="P184" s="40"/>
      <c r="X184" s="7"/>
      <c r="AA184" s="7"/>
    </row>
    <row r="185" spans="4:27" s="7" customFormat="1" x14ac:dyDescent="0.25">
      <c r="D185" s="44"/>
      <c r="F185" s="4" t="str">
        <f t="shared" si="6"/>
        <v xml:space="preserve"> , </v>
      </c>
      <c r="I185" s="46"/>
      <c r="K185" s="35">
        <f t="shared" ca="1" si="5"/>
        <v>123</v>
      </c>
      <c r="P185" s="40"/>
    </row>
    <row r="186" spans="4:27" s="4" customFormat="1" x14ac:dyDescent="0.25">
      <c r="D186" s="44"/>
      <c r="F186" s="4" t="str">
        <f t="shared" si="6"/>
        <v xml:space="preserve"> , </v>
      </c>
      <c r="I186" s="6"/>
      <c r="K186" s="35">
        <f t="shared" ca="1" si="5"/>
        <v>123</v>
      </c>
      <c r="P186" s="40"/>
      <c r="X186" s="7"/>
      <c r="AA186" s="7"/>
    </row>
    <row r="187" spans="4:27" s="4" customFormat="1" x14ac:dyDescent="0.25">
      <c r="D187" s="44"/>
      <c r="F187" s="4" t="str">
        <f t="shared" si="6"/>
        <v xml:space="preserve"> , </v>
      </c>
      <c r="I187" s="6"/>
      <c r="K187" s="35">
        <f t="shared" ca="1" si="5"/>
        <v>123</v>
      </c>
      <c r="P187" s="40"/>
      <c r="X187" s="7"/>
      <c r="AA187" s="7"/>
    </row>
    <row r="188" spans="4:27" s="4" customFormat="1" x14ac:dyDescent="0.25">
      <c r="D188" s="44"/>
      <c r="F188" s="4" t="str">
        <f t="shared" si="6"/>
        <v xml:space="preserve"> , </v>
      </c>
      <c r="I188" s="6"/>
      <c r="K188" s="35">
        <f t="shared" ca="1" si="5"/>
        <v>123</v>
      </c>
      <c r="P188" s="40"/>
      <c r="X188" s="7"/>
      <c r="AA188" s="7"/>
    </row>
    <row r="189" spans="4:27" s="4" customFormat="1" x14ac:dyDescent="0.25">
      <c r="D189" s="44"/>
      <c r="F189" s="4" t="str">
        <f t="shared" si="6"/>
        <v xml:space="preserve"> , </v>
      </c>
      <c r="I189" s="6"/>
      <c r="K189" s="35">
        <f t="shared" ca="1" si="5"/>
        <v>123</v>
      </c>
      <c r="P189" s="40"/>
      <c r="X189" s="7"/>
      <c r="AA189" s="7"/>
    </row>
    <row r="190" spans="4:27" s="4" customFormat="1" x14ac:dyDescent="0.25">
      <c r="D190" s="44"/>
      <c r="F190" s="4" t="str">
        <f t="shared" si="6"/>
        <v xml:space="preserve"> , </v>
      </c>
      <c r="I190" s="6"/>
      <c r="K190" s="35">
        <f t="shared" ca="1" si="5"/>
        <v>123</v>
      </c>
      <c r="P190" s="40"/>
      <c r="X190" s="7"/>
      <c r="AA190" s="7"/>
    </row>
    <row r="191" spans="4:27" s="7" customFormat="1" x14ac:dyDescent="0.25">
      <c r="D191" s="44"/>
      <c r="F191" s="4" t="str">
        <f t="shared" si="6"/>
        <v xml:space="preserve"> , </v>
      </c>
      <c r="I191" s="46"/>
      <c r="K191" s="35">
        <f t="shared" ca="1" si="5"/>
        <v>123</v>
      </c>
      <c r="P191" s="40"/>
    </row>
    <row r="192" spans="4:27" s="7" customFormat="1" x14ac:dyDescent="0.25">
      <c r="D192" s="44"/>
      <c r="F192" s="4" t="str">
        <f t="shared" si="6"/>
        <v xml:space="preserve"> , </v>
      </c>
      <c r="I192" s="46"/>
      <c r="K192" s="35">
        <f t="shared" ref="K192:K195" ca="1" si="7">DATEDIF(J192,TODAY(),"y")</f>
        <v>123</v>
      </c>
      <c r="P192" s="40"/>
    </row>
    <row r="193" spans="1:32" s="7" customFormat="1" x14ac:dyDescent="0.25">
      <c r="D193" s="44"/>
      <c r="F193" s="4" t="str">
        <f t="shared" si="6"/>
        <v xml:space="preserve"> , </v>
      </c>
      <c r="I193" s="46"/>
      <c r="K193" s="35">
        <f t="shared" ca="1" si="7"/>
        <v>123</v>
      </c>
      <c r="P193" s="40"/>
    </row>
    <row r="194" spans="1:32" s="4" customFormat="1" x14ac:dyDescent="0.25">
      <c r="D194" s="44"/>
      <c r="F194" s="4" t="str">
        <f t="shared" si="6"/>
        <v xml:space="preserve"> , </v>
      </c>
      <c r="I194" s="6"/>
      <c r="K194" s="35">
        <f t="shared" ca="1" si="7"/>
        <v>123</v>
      </c>
      <c r="P194" s="40"/>
      <c r="X194" s="7"/>
      <c r="AA194" s="7"/>
    </row>
    <row r="195" spans="1:32" s="7" customFormat="1" x14ac:dyDescent="0.25">
      <c r="D195" s="44"/>
      <c r="F195" s="4" t="str">
        <f t="shared" ref="F195" si="8">CONCATENATE(G195," , ",H195)</f>
        <v xml:space="preserve"> , </v>
      </c>
      <c r="I195" s="46">
        <f t="shared" ref="I195:I200" ca="1" si="9">TODAY()</f>
        <v>45134</v>
      </c>
      <c r="K195" s="35">
        <f t="shared" ca="1" si="7"/>
        <v>123</v>
      </c>
      <c r="P195" s="40"/>
    </row>
    <row r="196" spans="1:32" s="4" customFormat="1" x14ac:dyDescent="0.25">
      <c r="D196" s="44"/>
      <c r="F196" s="4" t="str">
        <f t="shared" ref="F196:F200" si="10">CONCATENATE(G196," , ",H196)</f>
        <v xml:space="preserve"> , </v>
      </c>
      <c r="I196" s="6">
        <f t="shared" ca="1" si="9"/>
        <v>45134</v>
      </c>
      <c r="K196" s="35">
        <f t="shared" ref="K196:K200" ca="1" si="11">DATEDIF(J196,TODAY(),"y")</f>
        <v>123</v>
      </c>
      <c r="P196" s="40" t="str">
        <f>IFERROR(IF(OR(#REF!="Outreach",#REF!=""),"",#REF!),"")</f>
        <v/>
      </c>
      <c r="X196" s="7"/>
      <c r="AA196" s="7"/>
    </row>
    <row r="197" spans="1:32" s="7" customFormat="1" x14ac:dyDescent="0.25">
      <c r="D197" s="44"/>
      <c r="F197" s="4" t="str">
        <f t="shared" si="10"/>
        <v xml:space="preserve"> , </v>
      </c>
      <c r="I197" s="46">
        <f t="shared" ca="1" si="9"/>
        <v>45134</v>
      </c>
      <c r="K197" s="35">
        <f t="shared" ca="1" si="11"/>
        <v>123</v>
      </c>
      <c r="P197" s="40" t="str">
        <f>IFERROR(IF(OR(#REF!="Outreach",#REF!=""),"",#REF!),"")</f>
        <v/>
      </c>
    </row>
    <row r="198" spans="1:32" s="4" customFormat="1" x14ac:dyDescent="0.25">
      <c r="D198" s="44"/>
      <c r="F198" s="4" t="str">
        <f t="shared" si="10"/>
        <v xml:space="preserve"> , </v>
      </c>
      <c r="I198" s="6">
        <f t="shared" ca="1" si="9"/>
        <v>45134</v>
      </c>
      <c r="K198" s="35">
        <f t="shared" ca="1" si="11"/>
        <v>123</v>
      </c>
      <c r="P198" s="40" t="str">
        <f>IFERROR(IF(OR(#REF!="Outreach",#REF!=""),"",#REF!),"")</f>
        <v/>
      </c>
      <c r="X198" s="7"/>
      <c r="AA198" s="7"/>
    </row>
    <row r="199" spans="1:32" s="7" customFormat="1" x14ac:dyDescent="0.25">
      <c r="D199" s="44">
        <f t="shared" ref="D199:D200" si="12">COUNTIF($F$2:$F$200,F200)</f>
        <v>199</v>
      </c>
      <c r="F199" s="4" t="str">
        <f t="shared" si="10"/>
        <v xml:space="preserve"> , </v>
      </c>
      <c r="I199" s="46">
        <f t="shared" ca="1" si="9"/>
        <v>45134</v>
      </c>
      <c r="K199" s="35">
        <f t="shared" ca="1" si="11"/>
        <v>123</v>
      </c>
      <c r="P199" s="40" t="str">
        <f>IFERROR(IF(OR(#REF!="Outreach",#REF!=""),"",#REF!),"")</f>
        <v/>
      </c>
    </row>
    <row r="200" spans="1:32" s="4" customFormat="1" x14ac:dyDescent="0.25">
      <c r="D200" s="44">
        <f t="shared" si="12"/>
        <v>0</v>
      </c>
      <c r="F200" s="4" t="str">
        <f t="shared" si="10"/>
        <v xml:space="preserve"> , </v>
      </c>
      <c r="I200" s="6">
        <f t="shared" ca="1" si="9"/>
        <v>45134</v>
      </c>
      <c r="K200" s="35">
        <f t="shared" ca="1" si="11"/>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6"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8901E67B-A7CE-4B7C-8F06-F4B43E91AF32}">
          <x14:formula1>
            <xm:f>'Statistics &amp; Lists'!$B$145:$B$147</xm:f>
          </x14:formula1>
          <xm:sqref>AB2:AB200</xm:sqref>
        </x14:dataValidation>
        <x14:dataValidation type="list" allowBlank="1" showInputMessage="1" showErrorMessage="1" xr:uid="{597FCD7E-1C28-42F2-98AE-F38B4707FDE9}">
          <x14:formula1>
            <xm:f>'Statistics &amp; Lists'!$B$150:$B$152</xm:f>
          </x14:formula1>
          <xm:sqref>AC2:AC200</xm:sqref>
        </x14:dataValidation>
        <x14:dataValidation type="list" allowBlank="1" showInputMessage="1" showErrorMessage="1" xr:uid="{F04D0EA6-8F4A-4464-A23B-2E78D61CBE8C}">
          <x14:formula1>
            <xm:f>'Statistics &amp; Lists'!$B$155:$B$157</xm:f>
          </x14:formula1>
          <xm:sqref>AD2:AD200</xm:sqref>
        </x14:dataValidation>
        <x14:dataValidation type="list" allowBlank="1" showInputMessage="1" showErrorMessage="1" xr:uid="{26C66D37-C4A9-460F-B825-745850C5BE14}">
          <x14:formula1>
            <xm:f>'Statistics &amp; Lists'!$B$160:$B$162</xm:f>
          </x14:formula1>
          <xm:sqref>AE2:AE200</xm:sqref>
        </x14:dataValidation>
        <x14:dataValidation type="list" allowBlank="1" showInputMessage="1" showErrorMessage="1" xr:uid="{0623AFCD-44FE-422D-A1AE-23BF36999D58}">
          <x14:formula1>
            <xm:f>'Statistics &amp; Lists'!$B$165:$B$167</xm:f>
          </x14:formula1>
          <xm:sqref>AF2:AF200</xm:sqref>
        </x14:dataValidation>
        <x14:dataValidation type="list" allowBlank="1" showInputMessage="1" showErrorMessage="1" xr:uid="{AE406CF1-7B10-4554-AEB0-762D7C9EC105}">
          <x14:formula1>
            <xm:f>'Statistics &amp; Lists'!$B$91:$B$94</xm:f>
          </x14:formula1>
          <xm:sqref>O2:O200</xm:sqref>
        </x14:dataValidation>
        <x14:dataValidation type="list" allowBlank="1" showInputMessage="1" showErrorMessage="1" xr:uid="{7580EFF2-4C49-4047-8B77-273861AA2881}">
          <x14:formula1>
            <xm:f>'Statistics &amp; Lists'!$B$97:$B$99</xm:f>
          </x14:formula1>
          <xm:sqref>T2:T200</xm:sqref>
        </x14:dataValidation>
        <x14:dataValidation type="list" allowBlank="1" showInputMessage="1" showErrorMessage="1" xr:uid="{B126245D-8B97-475C-809F-7114D07B0173}">
          <x14:formula1>
            <xm:f>'Statistics &amp; Lists'!#REF!</xm:f>
          </x14:formula1>
          <xm:sqref>Q2:Q200</xm:sqref>
        </x14:dataValidation>
        <x14:dataValidation type="list" allowBlank="1" showInputMessage="1" showErrorMessage="1" xr:uid="{1C68C498-04D5-4489-97C1-93DE208F1D28}">
          <x14:formula1>
            <xm:f>'Statistics &amp; Lists'!$B$7:$B$13</xm:f>
          </x14:formula1>
          <xm:sqref>B2:B200</xm:sqref>
        </x14:dataValidation>
        <x14:dataValidation type="list" allowBlank="1" showInputMessage="1" showErrorMessage="1" xr:uid="{717F7D93-7978-4E5F-A186-A7932D2C4D63}">
          <x14:formula1>
            <xm:f>'Statistics &amp; Lists'!$B$25:$B$30</xm:f>
          </x14:formula1>
          <xm:sqref>C2:C200</xm:sqref>
        </x14:dataValidation>
        <x14:dataValidation type="list" allowBlank="1" showInputMessage="1" showErrorMessage="1" xr:uid="{79FEEE23-F149-4137-83E5-461046E9A908}">
          <x14:formula1>
            <xm:f>'Statistics &amp; Lists'!$B$32:$B$36</xm:f>
          </x14:formula1>
          <xm:sqref>L2:L200</xm:sqref>
        </x14:dataValidation>
        <x14:dataValidation type="list" allowBlank="1" showInputMessage="1" showErrorMessage="1" xr:uid="{1726241E-B41B-42A9-9E4C-F19A6BF53A54}">
          <x14:formula1>
            <xm:f>'Statistics &amp; Lists'!$B$45:$B$47</xm:f>
          </x14:formula1>
          <xm:sqref>M2:M200</xm:sqref>
        </x14:dataValidation>
        <x14:dataValidation type="list" allowBlank="1" showInputMessage="1" showErrorMessage="1" xr:uid="{0BADA071-45B5-47D5-BFD0-A7B51AEBD28D}">
          <x14:formula1>
            <xm:f>'Statistics &amp; Lists'!$B$64:$B$66</xm:f>
          </x14:formula1>
          <xm:sqref>R2:R200</xm:sqref>
        </x14:dataValidation>
        <x14:dataValidation type="list" allowBlank="1" showInputMessage="1" showErrorMessage="1" xr:uid="{C406BD5F-D082-4327-ACD9-0501A9CDF1D2}">
          <x14:formula1>
            <xm:f>'Statistics &amp; Lists'!$B$69:$B$71</xm:f>
          </x14:formula1>
          <xm:sqref>S2:S200</xm:sqref>
        </x14:dataValidation>
        <x14:dataValidation type="list" allowBlank="1" showInputMessage="1" showErrorMessage="1" xr:uid="{CD2D48D7-8D88-4335-A696-DCF31B0E6E56}">
          <x14:formula1>
            <xm:f>'Statistics &amp; Lists'!$B$74:$B$88</xm:f>
          </x14:formula1>
          <xm:sqref>N2:N200</xm:sqref>
        </x14:dataValidation>
        <x14:dataValidation type="list" allowBlank="1" showInputMessage="1" showErrorMessage="1" xr:uid="{BC73913C-D08A-4B66-95ED-1753C4BB8E6E}">
          <x14:formula1>
            <xm:f>'Statistics &amp; Lists'!$B$105:$B$116</xm:f>
          </x14:formula1>
          <xm:sqref>U2:U200</xm:sqref>
        </x14:dataValidation>
        <x14:dataValidation type="list" allowBlank="1" showInputMessage="1" showErrorMessage="1" xr:uid="{226F5ABC-6785-46DB-83F4-9C566DC164D8}">
          <x14:formula1>
            <xm:f>'Statistics &amp; Lists'!$B$119:$B$121</xm:f>
          </x14:formula1>
          <xm:sqref>V2:V200</xm:sqref>
        </x14:dataValidation>
        <x14:dataValidation type="list" allowBlank="1" showInputMessage="1" showErrorMessage="1" xr:uid="{CCCD102B-360F-4FDA-8556-C31008CA18A0}">
          <x14:formula1>
            <xm:f>'Statistics &amp; Lists'!$B$124:$B$126</xm:f>
          </x14:formula1>
          <xm:sqref>W2:W200</xm:sqref>
        </x14:dataValidation>
        <x14:dataValidation type="list" allowBlank="1" showInputMessage="1" showErrorMessage="1" xr:uid="{B161F82C-D8D6-40D9-AA99-198D9FB633C3}">
          <x14:formula1>
            <xm:f>'Statistics &amp; Lists'!$B$129:$B$131</xm:f>
          </x14:formula1>
          <xm:sqref>X2:X200</xm:sqref>
        </x14:dataValidation>
        <x14:dataValidation type="list" allowBlank="1" showInputMessage="1" showErrorMessage="1" xr:uid="{67C1B3DA-D71B-490A-BAC8-5B7B99EA3212}">
          <x14:formula1>
            <xm:f>'Statistics &amp; Lists'!$B$134:$B$136</xm:f>
          </x14:formula1>
          <xm:sqref>Y2:Y200</xm:sqref>
        </x14:dataValidation>
        <x14:dataValidation type="list" allowBlank="1" showInputMessage="1" showErrorMessage="1" xr:uid="{BE38AC00-E986-4907-8EF5-D03E85F94111}">
          <x14:formula1>
            <xm:f>'Statistics &amp; Lists'!$B$139:$B$142</xm:f>
          </x14:formula1>
          <xm:sqref>Z2:Z200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5EDE-E465-4263-94F3-754DC6F9A8FC}">
  <dimension ref="A1:AG220"/>
  <sheetViews>
    <sheetView workbookViewId="0">
      <pane ySplit="1" topLeftCell="A2" activePane="bottomLeft" state="frozen"/>
      <selection activeCell="E1" sqref="E1"/>
      <selection pane="bottomLeft" activeCell="H6" sqref="H6"/>
    </sheetView>
  </sheetViews>
  <sheetFormatPr defaultColWidth="9.28515625" defaultRowHeight="15" x14ac:dyDescent="0.25"/>
  <cols>
    <col min="1" max="1" width="14.28515625" style="3" customWidth="1"/>
    <col min="2" max="2" width="14.7109375" style="3" customWidth="1"/>
    <col min="3" max="3" width="13.28515625" style="3" customWidth="1"/>
    <col min="4" max="4" width="16.7109375" style="3" hidden="1" customWidth="1"/>
    <col min="5" max="5" width="14.42578125" style="3" customWidth="1"/>
    <col min="6" max="6" width="25.28515625" style="3" customWidth="1"/>
    <col min="7" max="8" width="14.42578125" style="3" customWidth="1"/>
    <col min="9" max="9" width="9.7109375" style="3" hidden="1" customWidth="1"/>
    <col min="10" max="10" width="10.7109375" style="3" bestFit="1" customWidth="1"/>
    <col min="11" max="11" width="9.28515625" style="38"/>
    <col min="12" max="14" width="9.28515625" style="3"/>
    <col min="15" max="15" width="20.7109375" style="3" customWidth="1"/>
    <col min="16" max="16" width="9.28515625" style="41" hidden="1" customWidth="1"/>
    <col min="17" max="17" width="18.28515625" style="3" hidden="1" customWidth="1"/>
    <col min="18" max="18" width="9.28515625" style="3"/>
    <col min="19" max="19" width="9.7109375" style="3" customWidth="1"/>
    <col min="20" max="20" width="9.28515625" style="3"/>
    <col min="21" max="21" width="27.5703125" style="3" customWidth="1"/>
    <col min="22" max="22" width="13.42578125" style="3" customWidth="1"/>
    <col min="23" max="23" width="11.7109375" style="3" customWidth="1"/>
    <col min="24" max="24" width="9.28515625" style="7"/>
    <col min="25" max="25" width="13.7109375" style="3" customWidth="1"/>
    <col min="26" max="26" width="17.28515625" style="3" customWidth="1"/>
    <col min="27" max="27" width="13" style="7" customWidth="1"/>
    <col min="28" max="31" width="13" style="3" customWidth="1"/>
    <col min="32" max="32" width="20.28515625" style="3" customWidth="1"/>
    <col min="33" max="33" width="27.28515625" style="3" customWidth="1"/>
    <col min="34" max="16384" width="9.28515625" style="3"/>
  </cols>
  <sheetData>
    <row r="1" spans="1:33" ht="75" x14ac:dyDescent="0.25">
      <c r="A1" s="1" t="s">
        <v>0</v>
      </c>
      <c r="B1" s="68" t="s">
        <v>1</v>
      </c>
      <c r="C1" s="68" t="s">
        <v>2</v>
      </c>
      <c r="D1" s="1" t="s">
        <v>3</v>
      </c>
      <c r="E1" s="55" t="s">
        <v>4</v>
      </c>
      <c r="F1" s="2" t="s">
        <v>5</v>
      </c>
      <c r="G1" s="2" t="s">
        <v>6</v>
      </c>
      <c r="H1" s="2" t="s">
        <v>7</v>
      </c>
      <c r="I1" s="2" t="s">
        <v>8</v>
      </c>
      <c r="J1" s="1" t="s">
        <v>9</v>
      </c>
      <c r="K1" s="34" t="s">
        <v>10</v>
      </c>
      <c r="L1" s="1" t="s">
        <v>11</v>
      </c>
      <c r="M1" s="1" t="s">
        <v>12</v>
      </c>
      <c r="N1" s="2" t="s">
        <v>34</v>
      </c>
      <c r="O1" s="2" t="s">
        <v>35</v>
      </c>
      <c r="P1" s="39" t="s">
        <v>15</v>
      </c>
      <c r="Q1" s="2" t="s">
        <v>16</v>
      </c>
      <c r="R1" s="2" t="s">
        <v>17</v>
      </c>
      <c r="S1" s="2" t="s">
        <v>18</v>
      </c>
      <c r="T1" s="2" t="s">
        <v>19</v>
      </c>
      <c r="U1" s="2" t="s">
        <v>20</v>
      </c>
      <c r="V1" s="2" t="s">
        <v>21</v>
      </c>
      <c r="W1" s="2" t="s">
        <v>22</v>
      </c>
      <c r="X1" s="55" t="s">
        <v>23</v>
      </c>
      <c r="Y1" s="55" t="s">
        <v>24</v>
      </c>
      <c r="Z1" s="55" t="s">
        <v>25</v>
      </c>
      <c r="AA1" s="55" t="s">
        <v>36</v>
      </c>
      <c r="AB1" s="55" t="s">
        <v>27</v>
      </c>
      <c r="AC1" s="55" t="s">
        <v>28</v>
      </c>
      <c r="AD1" s="55" t="s">
        <v>29</v>
      </c>
      <c r="AE1" s="55" t="s">
        <v>30</v>
      </c>
      <c r="AF1" s="55" t="s">
        <v>31</v>
      </c>
      <c r="AG1" s="2" t="s">
        <v>32</v>
      </c>
    </row>
    <row r="2" spans="1:33" s="44" customFormat="1" x14ac:dyDescent="0.25">
      <c r="A2" s="45"/>
      <c r="F2" s="4" t="str">
        <f t="shared" ref="F2:F61" si="0">CONCATENATE(G2," , ",H2)</f>
        <v xml:space="preserve"> , </v>
      </c>
      <c r="I2" s="45"/>
      <c r="J2" s="45"/>
      <c r="K2" s="35">
        <f t="shared" ref="K2:K60" ca="1" si="1">DATEDIF(J2,TODAY(),"y")</f>
        <v>123</v>
      </c>
      <c r="P2" s="40"/>
      <c r="X2" s="7"/>
      <c r="AA2" s="7"/>
    </row>
    <row r="3" spans="1:33" s="44" customFormat="1" x14ac:dyDescent="0.25">
      <c r="A3" s="45"/>
      <c r="F3" s="4" t="str">
        <f>CONCATENATE(G3," , ",H3)</f>
        <v xml:space="preserve"> , </v>
      </c>
      <c r="I3" s="46"/>
      <c r="J3" s="45"/>
      <c r="K3" s="35">
        <f t="shared" ca="1" si="1"/>
        <v>123</v>
      </c>
      <c r="P3" s="40"/>
      <c r="X3" s="7"/>
      <c r="AA3" s="7"/>
    </row>
    <row r="4" spans="1:33" s="44" customFormat="1" x14ac:dyDescent="0.25">
      <c r="A4" s="45"/>
      <c r="F4" s="4" t="str">
        <f t="shared" ref="F4:F5" si="2">CONCATENATE(G4," , ",H4)</f>
        <v xml:space="preserve"> , </v>
      </c>
      <c r="I4" s="45"/>
      <c r="J4" s="45"/>
      <c r="K4" s="35">
        <f t="shared" ca="1" si="1"/>
        <v>123</v>
      </c>
      <c r="P4" s="40"/>
      <c r="X4" s="7"/>
      <c r="AA4" s="7"/>
    </row>
    <row r="5" spans="1:33" s="44" customFormat="1" x14ac:dyDescent="0.25">
      <c r="A5" s="45"/>
      <c r="F5" s="4" t="str">
        <f t="shared" si="2"/>
        <v xml:space="preserve"> , </v>
      </c>
      <c r="I5" s="45"/>
      <c r="J5" s="45"/>
      <c r="K5" s="35">
        <f t="shared" ca="1" si="1"/>
        <v>123</v>
      </c>
      <c r="P5" s="40"/>
      <c r="X5" s="7"/>
      <c r="AA5" s="7"/>
    </row>
    <row r="6" spans="1:33" s="7" customFormat="1" x14ac:dyDescent="0.25">
      <c r="F6" s="4" t="str">
        <f t="shared" si="0"/>
        <v xml:space="preserve"> , </v>
      </c>
      <c r="I6" s="46"/>
      <c r="K6" s="35">
        <f t="shared" ca="1" si="1"/>
        <v>123</v>
      </c>
      <c r="P6" s="40"/>
    </row>
    <row r="7" spans="1:33" s="44" customFormat="1" x14ac:dyDescent="0.25">
      <c r="F7" s="4" t="str">
        <f t="shared" si="0"/>
        <v xml:space="preserve"> , </v>
      </c>
      <c r="I7" s="45"/>
      <c r="K7" s="35">
        <f t="shared" ca="1" si="1"/>
        <v>123</v>
      </c>
      <c r="P7" s="40"/>
      <c r="X7" s="7"/>
      <c r="AA7" s="7"/>
    </row>
    <row r="8" spans="1:33" s="7" customFormat="1" x14ac:dyDescent="0.25">
      <c r="F8" s="4" t="str">
        <f t="shared" si="0"/>
        <v xml:space="preserve"> , </v>
      </c>
      <c r="I8" s="46"/>
      <c r="K8" s="35">
        <f t="shared" ca="1" si="1"/>
        <v>123</v>
      </c>
      <c r="P8" s="40"/>
    </row>
    <row r="9" spans="1:33" s="44" customFormat="1" x14ac:dyDescent="0.25">
      <c r="F9" s="4" t="str">
        <f t="shared" si="0"/>
        <v xml:space="preserve"> , </v>
      </c>
      <c r="I9" s="45"/>
      <c r="K9" s="35">
        <f t="shared" ca="1" si="1"/>
        <v>123</v>
      </c>
      <c r="P9" s="40"/>
      <c r="X9" s="7"/>
      <c r="AA9" s="7"/>
    </row>
    <row r="10" spans="1:33" s="7" customFormat="1" x14ac:dyDescent="0.25">
      <c r="F10" s="4" t="str">
        <f t="shared" si="0"/>
        <v xml:space="preserve"> , </v>
      </c>
      <c r="I10" s="46"/>
      <c r="K10" s="35">
        <f t="shared" ca="1" si="1"/>
        <v>123</v>
      </c>
      <c r="P10" s="40"/>
    </row>
    <row r="11" spans="1:33" s="4" customFormat="1" x14ac:dyDescent="0.25">
      <c r="D11" s="44"/>
      <c r="F11" s="4" t="str">
        <f t="shared" si="0"/>
        <v xml:space="preserve"> , </v>
      </c>
      <c r="I11" s="6"/>
      <c r="K11" s="35">
        <f t="shared" ca="1" si="1"/>
        <v>123</v>
      </c>
      <c r="P11" s="40"/>
      <c r="X11" s="7"/>
      <c r="AA11" s="7"/>
    </row>
    <row r="12" spans="1:33" s="7" customFormat="1" x14ac:dyDescent="0.25">
      <c r="F12" s="4" t="str">
        <f t="shared" si="0"/>
        <v xml:space="preserve"> , </v>
      </c>
      <c r="I12" s="46"/>
      <c r="K12" s="35">
        <f t="shared" ca="1" si="1"/>
        <v>123</v>
      </c>
      <c r="P12" s="40"/>
    </row>
    <row r="13" spans="1:33" s="4" customFormat="1" x14ac:dyDescent="0.25">
      <c r="D13" s="44"/>
      <c r="F13" s="4" t="str">
        <f t="shared" si="0"/>
        <v xml:space="preserve"> , </v>
      </c>
      <c r="I13" s="6"/>
      <c r="K13" s="35">
        <f t="shared" ca="1" si="1"/>
        <v>123</v>
      </c>
      <c r="P13" s="40"/>
      <c r="X13" s="7"/>
      <c r="AA13" s="7"/>
    </row>
    <row r="14" spans="1:33" s="7" customFormat="1" x14ac:dyDescent="0.25">
      <c r="D14" s="44"/>
      <c r="F14" s="4" t="str">
        <f t="shared" si="0"/>
        <v xml:space="preserve"> , </v>
      </c>
      <c r="I14" s="46"/>
      <c r="K14" s="35">
        <f t="shared" ca="1" si="1"/>
        <v>123</v>
      </c>
      <c r="P14" s="40"/>
    </row>
    <row r="15" spans="1:33" s="4" customFormat="1" x14ac:dyDescent="0.25">
      <c r="D15" s="44"/>
      <c r="F15" s="4" t="str">
        <f t="shared" si="0"/>
        <v xml:space="preserve"> , </v>
      </c>
      <c r="I15" s="6"/>
      <c r="K15" s="35">
        <f t="shared" ca="1" si="1"/>
        <v>123</v>
      </c>
      <c r="P15" s="40"/>
      <c r="X15" s="7"/>
      <c r="AA15" s="7"/>
    </row>
    <row r="16" spans="1:33" s="7" customFormat="1" x14ac:dyDescent="0.25">
      <c r="D16" s="44"/>
      <c r="F16" s="4" t="str">
        <f t="shared" si="0"/>
        <v xml:space="preserve"> , </v>
      </c>
      <c r="I16" s="46"/>
      <c r="K16" s="35">
        <f t="shared" ca="1" si="1"/>
        <v>123</v>
      </c>
      <c r="P16" s="40"/>
    </row>
    <row r="17" spans="4:27" s="4" customFormat="1" x14ac:dyDescent="0.25">
      <c r="D17" s="44"/>
      <c r="F17" s="4" t="str">
        <f t="shared" si="0"/>
        <v xml:space="preserve"> , </v>
      </c>
      <c r="I17" s="6"/>
      <c r="K17" s="35">
        <f t="shared" ca="1" si="1"/>
        <v>123</v>
      </c>
      <c r="P17" s="40"/>
      <c r="X17" s="7"/>
      <c r="AA17" s="7"/>
    </row>
    <row r="18" spans="4:27" s="7" customFormat="1" x14ac:dyDescent="0.25">
      <c r="D18" s="44"/>
      <c r="F18" s="4" t="str">
        <f t="shared" si="0"/>
        <v xml:space="preserve"> , </v>
      </c>
      <c r="I18" s="46"/>
      <c r="K18" s="35">
        <f t="shared" ca="1" si="1"/>
        <v>123</v>
      </c>
      <c r="P18" s="40"/>
    </row>
    <row r="19" spans="4:27" s="4" customFormat="1" x14ac:dyDescent="0.25">
      <c r="D19" s="44"/>
      <c r="F19" s="4" t="str">
        <f t="shared" si="0"/>
        <v xml:space="preserve"> , </v>
      </c>
      <c r="I19" s="6"/>
      <c r="K19" s="35">
        <f t="shared" ca="1" si="1"/>
        <v>123</v>
      </c>
      <c r="P19" s="40"/>
      <c r="X19" s="7"/>
      <c r="AA19" s="7"/>
    </row>
    <row r="20" spans="4:27" s="7" customFormat="1" x14ac:dyDescent="0.25">
      <c r="D20" s="44"/>
      <c r="F20" s="4" t="str">
        <f t="shared" si="0"/>
        <v xml:space="preserve"> , </v>
      </c>
      <c r="I20" s="46"/>
      <c r="K20" s="35">
        <f t="shared" ca="1" si="1"/>
        <v>123</v>
      </c>
      <c r="P20" s="40"/>
    </row>
    <row r="21" spans="4:27" s="4" customFormat="1" x14ac:dyDescent="0.25">
      <c r="D21" s="44"/>
      <c r="F21" s="4" t="str">
        <f t="shared" si="0"/>
        <v xml:space="preserve"> , </v>
      </c>
      <c r="I21" s="6"/>
      <c r="K21" s="35">
        <f t="shared" ca="1" si="1"/>
        <v>123</v>
      </c>
      <c r="P21" s="40"/>
      <c r="X21" s="7"/>
      <c r="AA21" s="7"/>
    </row>
    <row r="22" spans="4:27" s="7" customFormat="1" x14ac:dyDescent="0.25">
      <c r="D22" s="44"/>
      <c r="F22" s="4" t="str">
        <f t="shared" si="0"/>
        <v xml:space="preserve"> , </v>
      </c>
      <c r="I22" s="46"/>
      <c r="K22" s="35">
        <f t="shared" ca="1" si="1"/>
        <v>123</v>
      </c>
      <c r="P22" s="40"/>
    </row>
    <row r="23" spans="4:27" s="4" customFormat="1" x14ac:dyDescent="0.25">
      <c r="D23" s="44"/>
      <c r="F23" s="4" t="str">
        <f t="shared" si="0"/>
        <v xml:space="preserve"> , </v>
      </c>
      <c r="I23" s="6"/>
      <c r="K23" s="35">
        <f t="shared" ca="1" si="1"/>
        <v>123</v>
      </c>
      <c r="P23" s="40"/>
      <c r="X23" s="7"/>
      <c r="AA23" s="7"/>
    </row>
    <row r="24" spans="4:27" s="7" customFormat="1" x14ac:dyDescent="0.25">
      <c r="D24" s="44"/>
      <c r="F24" s="4" t="str">
        <f t="shared" si="0"/>
        <v xml:space="preserve"> , </v>
      </c>
      <c r="I24" s="46"/>
      <c r="K24" s="35">
        <f t="shared" ca="1" si="1"/>
        <v>123</v>
      </c>
      <c r="P24" s="40"/>
    </row>
    <row r="25" spans="4:27" s="4" customFormat="1" x14ac:dyDescent="0.25">
      <c r="D25" s="44"/>
      <c r="F25" s="4" t="str">
        <f t="shared" si="0"/>
        <v xml:space="preserve"> , </v>
      </c>
      <c r="I25" s="6"/>
      <c r="K25" s="35">
        <f t="shared" ca="1" si="1"/>
        <v>123</v>
      </c>
      <c r="P25" s="40"/>
      <c r="X25" s="7"/>
      <c r="AA25" s="7"/>
    </row>
    <row r="26" spans="4:27" s="7" customFormat="1" x14ac:dyDescent="0.25">
      <c r="D26" s="44"/>
      <c r="F26" s="4" t="str">
        <f t="shared" si="0"/>
        <v xml:space="preserve"> , </v>
      </c>
      <c r="I26" s="46"/>
      <c r="K26" s="35">
        <f t="shared" ca="1" si="1"/>
        <v>123</v>
      </c>
      <c r="P26" s="40"/>
    </row>
    <row r="27" spans="4:27" s="4" customFormat="1" x14ac:dyDescent="0.25">
      <c r="D27" s="44"/>
      <c r="F27" s="4" t="str">
        <f t="shared" si="0"/>
        <v xml:space="preserve"> , </v>
      </c>
      <c r="I27" s="6"/>
      <c r="K27" s="35">
        <f t="shared" ca="1" si="1"/>
        <v>123</v>
      </c>
      <c r="P27" s="40"/>
      <c r="X27" s="7"/>
      <c r="AA27" s="7"/>
    </row>
    <row r="28" spans="4:27" s="7" customFormat="1" x14ac:dyDescent="0.25">
      <c r="D28" s="44"/>
      <c r="F28" s="4" t="str">
        <f t="shared" si="0"/>
        <v xml:space="preserve"> , </v>
      </c>
      <c r="I28" s="46"/>
      <c r="K28" s="35">
        <f t="shared" ca="1" si="1"/>
        <v>123</v>
      </c>
      <c r="P28" s="40"/>
    </row>
    <row r="29" spans="4:27" s="4" customFormat="1" x14ac:dyDescent="0.25">
      <c r="D29" s="44"/>
      <c r="F29" s="4" t="str">
        <f t="shared" si="0"/>
        <v xml:space="preserve"> , </v>
      </c>
      <c r="I29" s="6"/>
      <c r="K29" s="35">
        <f t="shared" ca="1" si="1"/>
        <v>123</v>
      </c>
      <c r="P29" s="40"/>
      <c r="X29" s="7"/>
      <c r="AA29" s="7"/>
    </row>
    <row r="30" spans="4:27" s="7" customFormat="1" x14ac:dyDescent="0.25">
      <c r="D30" s="44"/>
      <c r="F30" s="4" t="str">
        <f t="shared" si="0"/>
        <v xml:space="preserve"> , </v>
      </c>
      <c r="I30" s="46"/>
      <c r="K30" s="35">
        <f t="shared" ca="1" si="1"/>
        <v>123</v>
      </c>
      <c r="P30" s="40"/>
    </row>
    <row r="31" spans="4:27" s="4" customFormat="1" x14ac:dyDescent="0.25">
      <c r="D31" s="44"/>
      <c r="F31" s="4" t="str">
        <f t="shared" si="0"/>
        <v xml:space="preserve"> , </v>
      </c>
      <c r="I31" s="6"/>
      <c r="K31" s="35">
        <f t="shared" ca="1" si="1"/>
        <v>123</v>
      </c>
      <c r="P31" s="40"/>
      <c r="X31" s="7"/>
      <c r="AA31" s="7"/>
    </row>
    <row r="32" spans="4:27" s="7" customFormat="1" x14ac:dyDescent="0.25">
      <c r="D32" s="44"/>
      <c r="F32" s="4" t="str">
        <f t="shared" si="0"/>
        <v xml:space="preserve"> , </v>
      </c>
      <c r="I32" s="46"/>
      <c r="K32" s="35">
        <f t="shared" ca="1" si="1"/>
        <v>123</v>
      </c>
      <c r="P32" s="40"/>
    </row>
    <row r="33" spans="4:27" s="4" customFormat="1" x14ac:dyDescent="0.25">
      <c r="D33" s="44"/>
      <c r="F33" s="4" t="str">
        <f t="shared" si="0"/>
        <v xml:space="preserve"> , </v>
      </c>
      <c r="I33" s="6"/>
      <c r="K33" s="35">
        <f t="shared" ca="1" si="1"/>
        <v>123</v>
      </c>
      <c r="P33" s="40"/>
      <c r="X33" s="7"/>
      <c r="AA33" s="7"/>
    </row>
    <row r="34" spans="4:27" s="7" customFormat="1" x14ac:dyDescent="0.25">
      <c r="D34" s="44"/>
      <c r="F34" s="4" t="str">
        <f t="shared" si="0"/>
        <v xml:space="preserve"> , </v>
      </c>
      <c r="I34" s="46"/>
      <c r="K34" s="35">
        <f t="shared" ca="1" si="1"/>
        <v>123</v>
      </c>
      <c r="P34" s="40"/>
    </row>
    <row r="35" spans="4:27" s="4" customFormat="1" x14ac:dyDescent="0.25">
      <c r="D35" s="44"/>
      <c r="F35" s="4" t="str">
        <f t="shared" si="0"/>
        <v xml:space="preserve"> , </v>
      </c>
      <c r="I35" s="6"/>
      <c r="K35" s="35">
        <f t="shared" ca="1" si="1"/>
        <v>123</v>
      </c>
      <c r="P35" s="40"/>
      <c r="X35" s="7"/>
      <c r="AA35" s="7"/>
    </row>
    <row r="36" spans="4:27" s="7" customFormat="1" x14ac:dyDescent="0.25">
      <c r="D36" s="44"/>
      <c r="F36" s="4" t="str">
        <f t="shared" si="0"/>
        <v xml:space="preserve"> , </v>
      </c>
      <c r="I36" s="46"/>
      <c r="K36" s="35">
        <f t="shared" ca="1" si="1"/>
        <v>123</v>
      </c>
      <c r="P36" s="40"/>
    </row>
    <row r="37" spans="4:27" s="4" customFormat="1" x14ac:dyDescent="0.25">
      <c r="D37" s="44"/>
      <c r="F37" s="4" t="str">
        <f t="shared" si="0"/>
        <v xml:space="preserve"> , </v>
      </c>
      <c r="I37" s="6"/>
      <c r="K37" s="35">
        <f t="shared" ca="1" si="1"/>
        <v>123</v>
      </c>
      <c r="P37" s="40"/>
      <c r="X37" s="7"/>
      <c r="AA37" s="7"/>
    </row>
    <row r="38" spans="4:27" s="7" customFormat="1" x14ac:dyDescent="0.25">
      <c r="D38" s="44"/>
      <c r="F38" s="4" t="str">
        <f t="shared" si="0"/>
        <v xml:space="preserve"> , </v>
      </c>
      <c r="I38" s="46"/>
      <c r="K38" s="35">
        <f t="shared" ca="1" si="1"/>
        <v>123</v>
      </c>
      <c r="P38" s="40"/>
    </row>
    <row r="39" spans="4:27" s="4" customFormat="1" x14ac:dyDescent="0.25">
      <c r="D39" s="44"/>
      <c r="F39" s="4" t="str">
        <f t="shared" si="0"/>
        <v xml:space="preserve"> , </v>
      </c>
      <c r="I39" s="6"/>
      <c r="K39" s="35">
        <f t="shared" ca="1" si="1"/>
        <v>123</v>
      </c>
      <c r="P39" s="40"/>
      <c r="X39" s="7"/>
      <c r="AA39" s="7"/>
    </row>
    <row r="40" spans="4:27" s="7" customFormat="1" x14ac:dyDescent="0.25">
      <c r="D40" s="44"/>
      <c r="F40" s="4" t="str">
        <f t="shared" si="0"/>
        <v xml:space="preserve"> , </v>
      </c>
      <c r="I40" s="46"/>
      <c r="K40" s="35">
        <f t="shared" ca="1" si="1"/>
        <v>123</v>
      </c>
      <c r="P40" s="40"/>
    </row>
    <row r="41" spans="4:27" s="4" customFormat="1" x14ac:dyDescent="0.25">
      <c r="D41" s="44"/>
      <c r="F41" s="4" t="str">
        <f t="shared" si="0"/>
        <v xml:space="preserve"> , </v>
      </c>
      <c r="I41" s="6"/>
      <c r="K41" s="35">
        <f t="shared" ca="1" si="1"/>
        <v>123</v>
      </c>
      <c r="P41" s="40"/>
      <c r="X41" s="7"/>
      <c r="AA41" s="7"/>
    </row>
    <row r="42" spans="4:27" s="7" customFormat="1" x14ac:dyDescent="0.25">
      <c r="D42" s="44"/>
      <c r="F42" s="4" t="str">
        <f t="shared" si="0"/>
        <v xml:space="preserve"> , </v>
      </c>
      <c r="I42" s="46"/>
      <c r="K42" s="35">
        <f t="shared" ca="1" si="1"/>
        <v>123</v>
      </c>
      <c r="P42" s="40"/>
    </row>
    <row r="43" spans="4:27" s="4" customFormat="1" x14ac:dyDescent="0.25">
      <c r="D43" s="44"/>
      <c r="F43" s="4" t="str">
        <f t="shared" si="0"/>
        <v xml:space="preserve"> , </v>
      </c>
      <c r="I43" s="6"/>
      <c r="K43" s="35">
        <f t="shared" ca="1" si="1"/>
        <v>123</v>
      </c>
      <c r="P43" s="40"/>
      <c r="X43" s="7"/>
      <c r="AA43" s="7"/>
    </row>
    <row r="44" spans="4:27" s="7" customFormat="1" x14ac:dyDescent="0.25">
      <c r="D44" s="44"/>
      <c r="F44" s="4" t="str">
        <f t="shared" si="0"/>
        <v xml:space="preserve"> , </v>
      </c>
      <c r="I44" s="46"/>
      <c r="K44" s="35">
        <f t="shared" ca="1" si="1"/>
        <v>123</v>
      </c>
      <c r="P44" s="40"/>
    </row>
    <row r="45" spans="4:27" s="4" customFormat="1" x14ac:dyDescent="0.25">
      <c r="D45" s="44"/>
      <c r="F45" s="4" t="str">
        <f t="shared" si="0"/>
        <v xml:space="preserve"> , </v>
      </c>
      <c r="I45" s="6"/>
      <c r="K45" s="35">
        <f t="shared" ca="1" si="1"/>
        <v>123</v>
      </c>
      <c r="P45" s="40"/>
      <c r="X45" s="7"/>
      <c r="AA45" s="7"/>
    </row>
    <row r="46" spans="4:27" s="7" customFormat="1" x14ac:dyDescent="0.25">
      <c r="D46" s="44"/>
      <c r="F46" s="4" t="str">
        <f t="shared" si="0"/>
        <v xml:space="preserve"> , </v>
      </c>
      <c r="I46" s="46"/>
      <c r="K46" s="35">
        <f t="shared" ca="1" si="1"/>
        <v>123</v>
      </c>
      <c r="P46" s="40"/>
    </row>
    <row r="47" spans="4:27" s="4" customFormat="1" x14ac:dyDescent="0.25">
      <c r="D47" s="44"/>
      <c r="F47" s="4" t="str">
        <f t="shared" si="0"/>
        <v xml:space="preserve"> , </v>
      </c>
      <c r="I47" s="6"/>
      <c r="K47" s="35">
        <f t="shared" ca="1" si="1"/>
        <v>123</v>
      </c>
      <c r="P47" s="40"/>
      <c r="X47" s="7"/>
      <c r="AA47" s="7"/>
    </row>
    <row r="48" spans="4:27" s="7" customFormat="1" x14ac:dyDescent="0.25">
      <c r="D48" s="44"/>
      <c r="F48" s="4" t="str">
        <f t="shared" si="0"/>
        <v xml:space="preserve"> , </v>
      </c>
      <c r="I48" s="46"/>
      <c r="K48" s="35">
        <f t="shared" ca="1" si="1"/>
        <v>123</v>
      </c>
      <c r="P48" s="40"/>
    </row>
    <row r="49" spans="4:27" s="4" customFormat="1" x14ac:dyDescent="0.25">
      <c r="D49" s="44"/>
      <c r="F49" s="4" t="str">
        <f t="shared" si="0"/>
        <v xml:space="preserve"> , </v>
      </c>
      <c r="I49" s="6"/>
      <c r="K49" s="35">
        <f t="shared" ca="1" si="1"/>
        <v>123</v>
      </c>
      <c r="P49" s="40"/>
      <c r="X49" s="7"/>
      <c r="AA49" s="7"/>
    </row>
    <row r="50" spans="4:27" s="7" customFormat="1" x14ac:dyDescent="0.25">
      <c r="D50" s="44"/>
      <c r="F50" s="4" t="str">
        <f t="shared" si="0"/>
        <v xml:space="preserve"> , </v>
      </c>
      <c r="I50" s="46"/>
      <c r="K50" s="35">
        <f t="shared" ca="1" si="1"/>
        <v>123</v>
      </c>
      <c r="P50" s="40"/>
    </row>
    <row r="51" spans="4:27" s="4" customFormat="1" x14ac:dyDescent="0.25">
      <c r="D51" s="44"/>
      <c r="F51" s="4" t="str">
        <f t="shared" si="0"/>
        <v xml:space="preserve"> , </v>
      </c>
      <c r="I51" s="6"/>
      <c r="K51" s="35">
        <f t="shared" ca="1" si="1"/>
        <v>123</v>
      </c>
      <c r="P51" s="40"/>
      <c r="X51" s="7"/>
      <c r="AA51" s="7"/>
    </row>
    <row r="52" spans="4:27" s="7" customFormat="1" x14ac:dyDescent="0.25">
      <c r="D52" s="44"/>
      <c r="F52" s="4" t="str">
        <f t="shared" si="0"/>
        <v xml:space="preserve"> , </v>
      </c>
      <c r="I52" s="46"/>
      <c r="K52" s="35">
        <f t="shared" ca="1" si="1"/>
        <v>123</v>
      </c>
      <c r="P52" s="40"/>
    </row>
    <row r="53" spans="4:27" s="4" customFormat="1" x14ac:dyDescent="0.25">
      <c r="D53" s="44"/>
      <c r="F53" s="4" t="str">
        <f t="shared" si="0"/>
        <v xml:space="preserve"> , </v>
      </c>
      <c r="I53" s="6"/>
      <c r="K53" s="35">
        <f t="shared" ca="1" si="1"/>
        <v>123</v>
      </c>
      <c r="P53" s="40"/>
      <c r="X53" s="7"/>
      <c r="AA53" s="7"/>
    </row>
    <row r="54" spans="4:27" s="7" customFormat="1" x14ac:dyDescent="0.25">
      <c r="D54" s="44"/>
      <c r="F54" s="4" t="str">
        <f t="shared" si="0"/>
        <v xml:space="preserve"> , </v>
      </c>
      <c r="I54" s="46"/>
      <c r="K54" s="35">
        <f t="shared" ca="1" si="1"/>
        <v>123</v>
      </c>
      <c r="P54" s="40"/>
    </row>
    <row r="55" spans="4:27" s="4" customFormat="1" x14ac:dyDescent="0.25">
      <c r="D55" s="44"/>
      <c r="F55" s="4" t="str">
        <f t="shared" si="0"/>
        <v xml:space="preserve"> , </v>
      </c>
      <c r="I55" s="6"/>
      <c r="K55" s="35">
        <f t="shared" ca="1" si="1"/>
        <v>123</v>
      </c>
      <c r="P55" s="40"/>
      <c r="X55" s="7"/>
      <c r="AA55" s="7"/>
    </row>
    <row r="56" spans="4:27" s="7" customFormat="1" x14ac:dyDescent="0.25">
      <c r="D56" s="44"/>
      <c r="F56" s="4" t="str">
        <f t="shared" si="0"/>
        <v xml:space="preserve"> , </v>
      </c>
      <c r="I56" s="46"/>
      <c r="K56" s="35">
        <f t="shared" ca="1" si="1"/>
        <v>123</v>
      </c>
      <c r="P56" s="40"/>
    </row>
    <row r="57" spans="4:27" s="4" customFormat="1" x14ac:dyDescent="0.25">
      <c r="D57" s="44"/>
      <c r="F57" s="4" t="str">
        <f t="shared" si="0"/>
        <v xml:space="preserve"> , </v>
      </c>
      <c r="I57" s="6"/>
      <c r="K57" s="35">
        <f t="shared" ca="1" si="1"/>
        <v>123</v>
      </c>
      <c r="P57" s="40"/>
      <c r="X57" s="7"/>
      <c r="AA57" s="7"/>
    </row>
    <row r="58" spans="4:27" s="7" customFormat="1" x14ac:dyDescent="0.25">
      <c r="D58" s="44"/>
      <c r="F58" s="4" t="str">
        <f t="shared" si="0"/>
        <v xml:space="preserve"> , </v>
      </c>
      <c r="I58" s="46"/>
      <c r="K58" s="35">
        <f t="shared" ca="1" si="1"/>
        <v>123</v>
      </c>
      <c r="P58" s="40"/>
    </row>
    <row r="59" spans="4:27" s="4" customFormat="1" x14ac:dyDescent="0.25">
      <c r="D59" s="44"/>
      <c r="F59" s="4" t="str">
        <f t="shared" si="0"/>
        <v xml:space="preserve"> , </v>
      </c>
      <c r="I59" s="6"/>
      <c r="K59" s="35">
        <f t="shared" ca="1" si="1"/>
        <v>123</v>
      </c>
      <c r="P59" s="40"/>
      <c r="X59" s="7"/>
      <c r="AA59" s="7"/>
    </row>
    <row r="60" spans="4:27" s="7" customFormat="1" x14ac:dyDescent="0.25">
      <c r="D60" s="44"/>
      <c r="F60" s="4" t="str">
        <f t="shared" si="0"/>
        <v xml:space="preserve"> , </v>
      </c>
      <c r="I60" s="46"/>
      <c r="K60" s="35">
        <f t="shared" ca="1" si="1"/>
        <v>123</v>
      </c>
      <c r="P60" s="40"/>
    </row>
    <row r="61" spans="4:27" s="4" customFormat="1" x14ac:dyDescent="0.25">
      <c r="D61" s="44"/>
      <c r="F61" s="4" t="str">
        <f t="shared" si="0"/>
        <v xml:space="preserve"> , </v>
      </c>
      <c r="I61" s="6"/>
      <c r="K61" s="35">
        <f t="shared" ref="K61:K124" ca="1" si="3">DATEDIF(J61,TODAY(),"y")</f>
        <v>123</v>
      </c>
      <c r="P61" s="40"/>
      <c r="X61" s="7"/>
      <c r="AA61" s="7"/>
    </row>
    <row r="62" spans="4:27" s="7" customFormat="1" x14ac:dyDescent="0.25">
      <c r="D62" s="44"/>
      <c r="F62" s="4" t="str">
        <f t="shared" ref="F62:F125" si="4">CONCATENATE(G62," , ",H62)</f>
        <v xml:space="preserve"> , </v>
      </c>
      <c r="I62" s="46"/>
      <c r="K62" s="35">
        <f t="shared" ca="1" si="3"/>
        <v>123</v>
      </c>
      <c r="P62" s="40"/>
    </row>
    <row r="63" spans="4:27" s="4" customFormat="1" x14ac:dyDescent="0.25">
      <c r="D63" s="44"/>
      <c r="F63" s="4" t="str">
        <f t="shared" si="4"/>
        <v xml:space="preserve"> , </v>
      </c>
      <c r="I63" s="6"/>
      <c r="K63" s="35">
        <f t="shared" ca="1" si="3"/>
        <v>123</v>
      </c>
      <c r="P63" s="40"/>
      <c r="X63" s="7"/>
      <c r="AA63" s="7"/>
    </row>
    <row r="64" spans="4:27" s="7" customFormat="1" x14ac:dyDescent="0.25">
      <c r="D64" s="44"/>
      <c r="F64" s="4" t="str">
        <f t="shared" si="4"/>
        <v xml:space="preserve"> , </v>
      </c>
      <c r="I64" s="46"/>
      <c r="K64" s="35">
        <f t="shared" ca="1" si="3"/>
        <v>123</v>
      </c>
      <c r="P64" s="40"/>
    </row>
    <row r="65" spans="4:27" s="4" customFormat="1" x14ac:dyDescent="0.25">
      <c r="D65" s="44"/>
      <c r="F65" s="4" t="str">
        <f t="shared" si="4"/>
        <v xml:space="preserve"> , </v>
      </c>
      <c r="I65" s="6"/>
      <c r="K65" s="35">
        <f t="shared" ca="1" si="3"/>
        <v>123</v>
      </c>
      <c r="P65" s="40"/>
      <c r="X65" s="7"/>
      <c r="AA65" s="7"/>
    </row>
    <row r="66" spans="4:27" s="7" customFormat="1" x14ac:dyDescent="0.25">
      <c r="D66" s="44"/>
      <c r="F66" s="4" t="str">
        <f t="shared" si="4"/>
        <v xml:space="preserve"> , </v>
      </c>
      <c r="I66" s="46"/>
      <c r="K66" s="35">
        <f t="shared" ca="1" si="3"/>
        <v>123</v>
      </c>
      <c r="P66" s="40"/>
    </row>
    <row r="67" spans="4:27" s="4" customFormat="1" x14ac:dyDescent="0.25">
      <c r="D67" s="44"/>
      <c r="F67" s="4" t="str">
        <f t="shared" si="4"/>
        <v xml:space="preserve"> , </v>
      </c>
      <c r="I67" s="6"/>
      <c r="K67" s="35">
        <f t="shared" ca="1" si="3"/>
        <v>123</v>
      </c>
      <c r="P67" s="40"/>
      <c r="X67" s="7"/>
      <c r="AA67" s="7"/>
    </row>
    <row r="68" spans="4:27" s="7" customFormat="1" x14ac:dyDescent="0.25">
      <c r="D68" s="44"/>
      <c r="F68" s="4" t="str">
        <f t="shared" si="4"/>
        <v xml:space="preserve"> , </v>
      </c>
      <c r="I68" s="46"/>
      <c r="K68" s="35">
        <f t="shared" ca="1" si="3"/>
        <v>123</v>
      </c>
      <c r="P68" s="40"/>
    </row>
    <row r="69" spans="4:27" s="4" customFormat="1" x14ac:dyDescent="0.25">
      <c r="D69" s="44"/>
      <c r="F69" s="4" t="str">
        <f t="shared" si="4"/>
        <v xml:space="preserve"> , </v>
      </c>
      <c r="I69" s="6"/>
      <c r="K69" s="35">
        <f t="shared" ca="1" si="3"/>
        <v>123</v>
      </c>
      <c r="P69" s="40"/>
      <c r="X69" s="7"/>
      <c r="AA69" s="7"/>
    </row>
    <row r="70" spans="4:27" s="7" customFormat="1" x14ac:dyDescent="0.25">
      <c r="D70" s="44"/>
      <c r="F70" s="4" t="str">
        <f t="shared" si="4"/>
        <v xml:space="preserve"> , </v>
      </c>
      <c r="I70" s="46"/>
      <c r="K70" s="35">
        <f t="shared" ca="1" si="3"/>
        <v>123</v>
      </c>
      <c r="P70" s="40"/>
    </row>
    <row r="71" spans="4:27" s="4" customFormat="1" x14ac:dyDescent="0.25">
      <c r="D71" s="44"/>
      <c r="F71" s="4" t="str">
        <f t="shared" si="4"/>
        <v xml:space="preserve"> , </v>
      </c>
      <c r="I71" s="6"/>
      <c r="K71" s="35">
        <f t="shared" ca="1" si="3"/>
        <v>123</v>
      </c>
      <c r="P71" s="40"/>
      <c r="X71" s="7"/>
      <c r="AA71" s="7"/>
    </row>
    <row r="72" spans="4:27" s="7" customFormat="1" x14ac:dyDescent="0.25">
      <c r="D72" s="44"/>
      <c r="F72" s="4" t="str">
        <f t="shared" si="4"/>
        <v xml:space="preserve"> , </v>
      </c>
      <c r="I72" s="46"/>
      <c r="K72" s="35">
        <f t="shared" ca="1" si="3"/>
        <v>123</v>
      </c>
      <c r="P72" s="40"/>
    </row>
    <row r="73" spans="4:27" s="4" customFormat="1" x14ac:dyDescent="0.25">
      <c r="D73" s="44"/>
      <c r="F73" s="4" t="str">
        <f t="shared" si="4"/>
        <v xml:space="preserve"> , </v>
      </c>
      <c r="I73" s="6"/>
      <c r="K73" s="35">
        <f t="shared" ca="1" si="3"/>
        <v>123</v>
      </c>
      <c r="P73" s="40"/>
      <c r="X73" s="7"/>
      <c r="AA73" s="7"/>
    </row>
    <row r="74" spans="4:27" s="7" customFormat="1" x14ac:dyDescent="0.25">
      <c r="D74" s="44"/>
      <c r="F74" s="4" t="str">
        <f t="shared" si="4"/>
        <v xml:space="preserve"> , </v>
      </c>
      <c r="I74" s="46"/>
      <c r="K74" s="35">
        <f t="shared" ca="1" si="3"/>
        <v>123</v>
      </c>
      <c r="P74" s="40"/>
    </row>
    <row r="75" spans="4:27" s="4" customFormat="1" x14ac:dyDescent="0.25">
      <c r="D75" s="44"/>
      <c r="F75" s="4" t="str">
        <f t="shared" si="4"/>
        <v xml:space="preserve"> , </v>
      </c>
      <c r="I75" s="6"/>
      <c r="K75" s="35">
        <f t="shared" ca="1" si="3"/>
        <v>123</v>
      </c>
      <c r="P75" s="40"/>
      <c r="X75" s="7"/>
      <c r="AA75" s="7"/>
    </row>
    <row r="76" spans="4:27" s="7" customFormat="1" x14ac:dyDescent="0.25">
      <c r="D76" s="44"/>
      <c r="F76" s="4" t="str">
        <f t="shared" si="4"/>
        <v xml:space="preserve"> , </v>
      </c>
      <c r="I76" s="46"/>
      <c r="K76" s="35">
        <f t="shared" ca="1" si="3"/>
        <v>123</v>
      </c>
      <c r="P76" s="40"/>
    </row>
    <row r="77" spans="4:27" s="4" customFormat="1" x14ac:dyDescent="0.25">
      <c r="D77" s="44"/>
      <c r="F77" s="4" t="str">
        <f t="shared" si="4"/>
        <v xml:space="preserve"> , </v>
      </c>
      <c r="I77" s="6"/>
      <c r="K77" s="35">
        <f t="shared" ca="1" si="3"/>
        <v>123</v>
      </c>
      <c r="P77" s="40"/>
      <c r="X77" s="7"/>
      <c r="AA77" s="7"/>
    </row>
    <row r="78" spans="4:27" s="7" customFormat="1" x14ac:dyDescent="0.25">
      <c r="D78" s="44"/>
      <c r="F78" s="4" t="str">
        <f t="shared" si="4"/>
        <v xml:space="preserve"> , </v>
      </c>
      <c r="I78" s="46"/>
      <c r="K78" s="35">
        <f t="shared" ca="1" si="3"/>
        <v>123</v>
      </c>
      <c r="P78" s="40"/>
    </row>
    <row r="79" spans="4:27" s="4" customFormat="1" x14ac:dyDescent="0.25">
      <c r="D79" s="44"/>
      <c r="F79" s="4" t="str">
        <f t="shared" si="4"/>
        <v xml:space="preserve"> , </v>
      </c>
      <c r="I79" s="6"/>
      <c r="K79" s="35">
        <f t="shared" ca="1" si="3"/>
        <v>123</v>
      </c>
      <c r="P79" s="40"/>
      <c r="X79" s="7"/>
      <c r="AA79" s="7"/>
    </row>
    <row r="80" spans="4:27" s="7" customFormat="1" x14ac:dyDescent="0.25">
      <c r="D80" s="44"/>
      <c r="F80" s="4" t="str">
        <f t="shared" si="4"/>
        <v xml:space="preserve"> , </v>
      </c>
      <c r="I80" s="46"/>
      <c r="K80" s="35">
        <f t="shared" ca="1" si="3"/>
        <v>123</v>
      </c>
      <c r="P80" s="40"/>
    </row>
    <row r="81" spans="4:27" s="4" customFormat="1" x14ac:dyDescent="0.25">
      <c r="D81" s="44"/>
      <c r="F81" s="4" t="str">
        <f t="shared" si="4"/>
        <v xml:space="preserve"> , </v>
      </c>
      <c r="I81" s="6"/>
      <c r="K81" s="35">
        <f t="shared" ca="1" si="3"/>
        <v>123</v>
      </c>
      <c r="P81" s="40"/>
      <c r="X81" s="7"/>
      <c r="AA81" s="7"/>
    </row>
    <row r="82" spans="4:27" s="7" customFormat="1" x14ac:dyDescent="0.25">
      <c r="D82" s="44"/>
      <c r="F82" s="4" t="str">
        <f t="shared" si="4"/>
        <v xml:space="preserve"> , </v>
      </c>
      <c r="I82" s="46"/>
      <c r="K82" s="35">
        <f t="shared" ca="1" si="3"/>
        <v>123</v>
      </c>
      <c r="P82" s="40"/>
    </row>
    <row r="83" spans="4:27" s="4" customFormat="1" x14ac:dyDescent="0.25">
      <c r="D83" s="44"/>
      <c r="F83" s="4" t="str">
        <f t="shared" si="4"/>
        <v xml:space="preserve"> , </v>
      </c>
      <c r="I83" s="6"/>
      <c r="K83" s="35">
        <f t="shared" ca="1" si="3"/>
        <v>123</v>
      </c>
      <c r="P83" s="40"/>
      <c r="X83" s="7"/>
      <c r="AA83" s="7"/>
    </row>
    <row r="84" spans="4:27" s="7" customFormat="1" x14ac:dyDescent="0.25">
      <c r="D84" s="44"/>
      <c r="F84" s="4" t="str">
        <f t="shared" si="4"/>
        <v xml:space="preserve"> , </v>
      </c>
      <c r="I84" s="46"/>
      <c r="K84" s="35">
        <f t="shared" ca="1" si="3"/>
        <v>123</v>
      </c>
      <c r="P84" s="40"/>
    </row>
    <row r="85" spans="4:27" s="4" customFormat="1" x14ac:dyDescent="0.25">
      <c r="D85" s="44"/>
      <c r="F85" s="4" t="str">
        <f t="shared" si="4"/>
        <v xml:space="preserve"> , </v>
      </c>
      <c r="I85" s="6"/>
      <c r="K85" s="35">
        <f t="shared" ca="1" si="3"/>
        <v>123</v>
      </c>
      <c r="P85" s="40"/>
      <c r="X85" s="7"/>
      <c r="AA85" s="7"/>
    </row>
    <row r="86" spans="4:27" s="7" customFormat="1" x14ac:dyDescent="0.25">
      <c r="D86" s="44"/>
      <c r="F86" s="4" t="str">
        <f t="shared" si="4"/>
        <v xml:space="preserve"> , </v>
      </c>
      <c r="I86" s="46"/>
      <c r="K86" s="35">
        <f t="shared" ca="1" si="3"/>
        <v>123</v>
      </c>
      <c r="P86" s="40"/>
    </row>
    <row r="87" spans="4:27" s="4" customFormat="1" x14ac:dyDescent="0.25">
      <c r="D87" s="44"/>
      <c r="F87" s="4" t="str">
        <f t="shared" si="4"/>
        <v xml:space="preserve"> , </v>
      </c>
      <c r="I87" s="6"/>
      <c r="K87" s="35">
        <f t="shared" ca="1" si="3"/>
        <v>123</v>
      </c>
      <c r="P87" s="40"/>
      <c r="X87" s="7"/>
      <c r="AA87" s="7"/>
    </row>
    <row r="88" spans="4:27" s="7" customFormat="1" x14ac:dyDescent="0.25">
      <c r="D88" s="44"/>
      <c r="F88" s="4" t="str">
        <f t="shared" si="4"/>
        <v xml:space="preserve"> , </v>
      </c>
      <c r="I88" s="46"/>
      <c r="K88" s="35">
        <f t="shared" ca="1" si="3"/>
        <v>123</v>
      </c>
      <c r="P88" s="40"/>
    </row>
    <row r="89" spans="4:27" s="4" customFormat="1" x14ac:dyDescent="0.25">
      <c r="D89" s="44"/>
      <c r="F89" s="4" t="str">
        <f t="shared" si="4"/>
        <v xml:space="preserve"> , </v>
      </c>
      <c r="I89" s="6"/>
      <c r="K89" s="35">
        <f t="shared" ca="1" si="3"/>
        <v>123</v>
      </c>
      <c r="P89" s="40"/>
      <c r="X89" s="7"/>
      <c r="AA89" s="7"/>
    </row>
    <row r="90" spans="4:27" s="7" customFormat="1" x14ac:dyDescent="0.25">
      <c r="D90" s="44"/>
      <c r="F90" s="4" t="str">
        <f t="shared" si="4"/>
        <v xml:space="preserve"> , </v>
      </c>
      <c r="I90" s="46"/>
      <c r="K90" s="35">
        <f t="shared" ca="1" si="3"/>
        <v>123</v>
      </c>
      <c r="P90" s="40"/>
    </row>
    <row r="91" spans="4:27" s="4" customFormat="1" x14ac:dyDescent="0.25">
      <c r="D91" s="44"/>
      <c r="F91" s="4" t="str">
        <f t="shared" si="4"/>
        <v xml:space="preserve"> , </v>
      </c>
      <c r="I91" s="6"/>
      <c r="K91" s="35">
        <f t="shared" ca="1" si="3"/>
        <v>123</v>
      </c>
      <c r="P91" s="40"/>
      <c r="X91" s="7"/>
      <c r="AA91" s="7"/>
    </row>
    <row r="92" spans="4:27" s="7" customFormat="1" x14ac:dyDescent="0.25">
      <c r="D92" s="44"/>
      <c r="F92" s="4" t="str">
        <f t="shared" si="4"/>
        <v xml:space="preserve"> , </v>
      </c>
      <c r="I92" s="46"/>
      <c r="K92" s="35">
        <f t="shared" ca="1" si="3"/>
        <v>123</v>
      </c>
      <c r="P92" s="40"/>
    </row>
    <row r="93" spans="4:27" s="4" customFormat="1" x14ac:dyDescent="0.25">
      <c r="D93" s="44"/>
      <c r="F93" s="4" t="str">
        <f t="shared" si="4"/>
        <v xml:space="preserve"> , </v>
      </c>
      <c r="I93" s="6"/>
      <c r="K93" s="35">
        <f t="shared" ca="1" si="3"/>
        <v>123</v>
      </c>
      <c r="P93" s="40"/>
      <c r="X93" s="7"/>
      <c r="AA93" s="7"/>
    </row>
    <row r="94" spans="4:27" s="7" customFormat="1" x14ac:dyDescent="0.25">
      <c r="D94" s="44"/>
      <c r="F94" s="4" t="str">
        <f t="shared" si="4"/>
        <v xml:space="preserve"> , </v>
      </c>
      <c r="I94" s="46"/>
      <c r="K94" s="35">
        <f t="shared" ca="1" si="3"/>
        <v>123</v>
      </c>
      <c r="P94" s="40"/>
    </row>
    <row r="95" spans="4:27" s="4" customFormat="1" x14ac:dyDescent="0.25">
      <c r="D95" s="44"/>
      <c r="F95" s="4" t="str">
        <f t="shared" si="4"/>
        <v xml:space="preserve"> , </v>
      </c>
      <c r="I95" s="6"/>
      <c r="K95" s="35">
        <f t="shared" ca="1" si="3"/>
        <v>123</v>
      </c>
      <c r="P95" s="40"/>
      <c r="X95" s="7"/>
      <c r="AA95" s="7"/>
    </row>
    <row r="96" spans="4:27" s="7" customFormat="1" x14ac:dyDescent="0.25">
      <c r="D96" s="44"/>
      <c r="F96" s="4" t="str">
        <f t="shared" si="4"/>
        <v xml:space="preserve"> , </v>
      </c>
      <c r="I96" s="46"/>
      <c r="K96" s="35">
        <f t="shared" ca="1" si="3"/>
        <v>123</v>
      </c>
      <c r="P96" s="40"/>
    </row>
    <row r="97" spans="4:27" s="4" customFormat="1" x14ac:dyDescent="0.25">
      <c r="D97" s="44"/>
      <c r="F97" s="4" t="str">
        <f t="shared" si="4"/>
        <v xml:space="preserve"> , </v>
      </c>
      <c r="I97" s="6"/>
      <c r="K97" s="35">
        <f t="shared" ca="1" si="3"/>
        <v>123</v>
      </c>
      <c r="P97" s="40"/>
      <c r="X97" s="7"/>
      <c r="AA97" s="7"/>
    </row>
    <row r="98" spans="4:27" s="7" customFormat="1" x14ac:dyDescent="0.25">
      <c r="D98" s="44"/>
      <c r="F98" s="4" t="str">
        <f t="shared" si="4"/>
        <v xml:space="preserve"> , </v>
      </c>
      <c r="I98" s="46"/>
      <c r="K98" s="35">
        <f t="shared" ca="1" si="3"/>
        <v>123</v>
      </c>
      <c r="P98" s="40"/>
    </row>
    <row r="99" spans="4:27" s="4" customFormat="1" x14ac:dyDescent="0.25">
      <c r="D99" s="44"/>
      <c r="F99" s="4" t="str">
        <f t="shared" si="4"/>
        <v xml:space="preserve"> , </v>
      </c>
      <c r="I99" s="6"/>
      <c r="K99" s="35">
        <f t="shared" ca="1" si="3"/>
        <v>123</v>
      </c>
      <c r="P99" s="40"/>
      <c r="X99" s="7"/>
      <c r="AA99" s="7"/>
    </row>
    <row r="100" spans="4:27" s="7" customFormat="1" x14ac:dyDescent="0.25">
      <c r="D100" s="44"/>
      <c r="F100" s="4" t="str">
        <f t="shared" si="4"/>
        <v xml:space="preserve"> , </v>
      </c>
      <c r="I100" s="46"/>
      <c r="K100" s="35">
        <f t="shared" ca="1" si="3"/>
        <v>123</v>
      </c>
      <c r="P100" s="40"/>
    </row>
    <row r="101" spans="4:27" s="4" customFormat="1" x14ac:dyDescent="0.25">
      <c r="D101" s="44"/>
      <c r="F101" s="4" t="str">
        <f t="shared" si="4"/>
        <v xml:space="preserve"> , </v>
      </c>
      <c r="I101" s="6"/>
      <c r="K101" s="35">
        <f t="shared" ca="1" si="3"/>
        <v>123</v>
      </c>
      <c r="P101" s="40"/>
      <c r="X101" s="7"/>
      <c r="AA101" s="7"/>
    </row>
    <row r="102" spans="4:27" s="7" customFormat="1" x14ac:dyDescent="0.25">
      <c r="D102" s="44"/>
      <c r="F102" s="4" t="str">
        <f t="shared" si="4"/>
        <v xml:space="preserve"> , </v>
      </c>
      <c r="I102" s="46"/>
      <c r="K102" s="35">
        <f t="shared" ca="1" si="3"/>
        <v>123</v>
      </c>
      <c r="P102" s="40"/>
    </row>
    <row r="103" spans="4:27" s="4" customFormat="1" x14ac:dyDescent="0.25">
      <c r="D103" s="44"/>
      <c r="F103" s="4" t="str">
        <f t="shared" si="4"/>
        <v xml:space="preserve"> , </v>
      </c>
      <c r="I103" s="6"/>
      <c r="K103" s="35">
        <f t="shared" ca="1" si="3"/>
        <v>123</v>
      </c>
      <c r="P103" s="40"/>
      <c r="X103" s="7"/>
      <c r="AA103" s="7"/>
    </row>
    <row r="104" spans="4:27" s="7" customFormat="1" x14ac:dyDescent="0.25">
      <c r="D104" s="44"/>
      <c r="F104" s="4" t="str">
        <f t="shared" si="4"/>
        <v xml:space="preserve"> , </v>
      </c>
      <c r="I104" s="46"/>
      <c r="K104" s="35">
        <f t="shared" ca="1" si="3"/>
        <v>123</v>
      </c>
      <c r="P104" s="40"/>
    </row>
    <row r="105" spans="4:27" s="4" customFormat="1" x14ac:dyDescent="0.25">
      <c r="D105" s="44"/>
      <c r="F105" s="4" t="str">
        <f t="shared" si="4"/>
        <v xml:space="preserve"> , </v>
      </c>
      <c r="I105" s="6"/>
      <c r="K105" s="35">
        <f t="shared" ca="1" si="3"/>
        <v>123</v>
      </c>
      <c r="P105" s="40"/>
      <c r="X105" s="7"/>
      <c r="AA105" s="7"/>
    </row>
    <row r="106" spans="4:27" s="7" customFormat="1" x14ac:dyDescent="0.25">
      <c r="D106" s="44"/>
      <c r="F106" s="4" t="str">
        <f t="shared" si="4"/>
        <v xml:space="preserve"> , </v>
      </c>
      <c r="I106" s="46"/>
      <c r="K106" s="35">
        <f t="shared" ca="1" si="3"/>
        <v>123</v>
      </c>
      <c r="P106" s="40"/>
    </row>
    <row r="107" spans="4:27" s="4" customFormat="1" x14ac:dyDescent="0.25">
      <c r="D107" s="44"/>
      <c r="F107" s="4" t="str">
        <f t="shared" si="4"/>
        <v xml:space="preserve"> , </v>
      </c>
      <c r="I107" s="6"/>
      <c r="K107" s="35">
        <f t="shared" ca="1" si="3"/>
        <v>123</v>
      </c>
      <c r="P107" s="40"/>
      <c r="X107" s="7"/>
      <c r="AA107" s="7"/>
    </row>
    <row r="108" spans="4:27" s="7" customFormat="1" x14ac:dyDescent="0.25">
      <c r="D108" s="44"/>
      <c r="F108" s="4" t="str">
        <f t="shared" si="4"/>
        <v xml:space="preserve"> , </v>
      </c>
      <c r="I108" s="46"/>
      <c r="K108" s="35">
        <f t="shared" ca="1" si="3"/>
        <v>123</v>
      </c>
      <c r="P108" s="40"/>
    </row>
    <row r="109" spans="4:27" s="4" customFormat="1" x14ac:dyDescent="0.25">
      <c r="D109" s="44"/>
      <c r="F109" s="4" t="str">
        <f t="shared" si="4"/>
        <v xml:space="preserve"> , </v>
      </c>
      <c r="I109" s="6"/>
      <c r="K109" s="35">
        <f t="shared" ca="1" si="3"/>
        <v>123</v>
      </c>
      <c r="P109" s="40"/>
      <c r="X109" s="7"/>
      <c r="AA109" s="7"/>
    </row>
    <row r="110" spans="4:27" s="7" customFormat="1" x14ac:dyDescent="0.25">
      <c r="D110" s="44"/>
      <c r="F110" s="4" t="str">
        <f t="shared" si="4"/>
        <v xml:space="preserve"> , </v>
      </c>
      <c r="I110" s="46"/>
      <c r="K110" s="35">
        <f t="shared" ca="1" si="3"/>
        <v>123</v>
      </c>
      <c r="P110" s="40"/>
    </row>
    <row r="111" spans="4:27" s="4" customFormat="1" x14ac:dyDescent="0.25">
      <c r="D111" s="44"/>
      <c r="F111" s="4" t="str">
        <f t="shared" si="4"/>
        <v xml:space="preserve"> , </v>
      </c>
      <c r="I111" s="6"/>
      <c r="K111" s="35">
        <f t="shared" ca="1" si="3"/>
        <v>123</v>
      </c>
      <c r="P111" s="40"/>
      <c r="X111" s="7"/>
      <c r="AA111" s="7"/>
    </row>
    <row r="112" spans="4:27" s="7" customFormat="1" x14ac:dyDescent="0.25">
      <c r="D112" s="44"/>
      <c r="F112" s="4" t="str">
        <f t="shared" si="4"/>
        <v xml:space="preserve"> , </v>
      </c>
      <c r="I112" s="46"/>
      <c r="K112" s="35">
        <f t="shared" ca="1" si="3"/>
        <v>123</v>
      </c>
      <c r="P112" s="40"/>
    </row>
    <row r="113" spans="4:27" s="4" customFormat="1" x14ac:dyDescent="0.25">
      <c r="D113" s="44"/>
      <c r="F113" s="4" t="str">
        <f t="shared" si="4"/>
        <v xml:space="preserve"> , </v>
      </c>
      <c r="I113" s="6"/>
      <c r="K113" s="35">
        <f t="shared" ca="1" si="3"/>
        <v>123</v>
      </c>
      <c r="P113" s="40"/>
      <c r="X113" s="7"/>
      <c r="AA113" s="7"/>
    </row>
    <row r="114" spans="4:27" s="7" customFormat="1" x14ac:dyDescent="0.25">
      <c r="D114" s="44"/>
      <c r="F114" s="4" t="str">
        <f t="shared" si="4"/>
        <v xml:space="preserve"> , </v>
      </c>
      <c r="I114" s="46"/>
      <c r="K114" s="35">
        <f t="shared" ca="1" si="3"/>
        <v>123</v>
      </c>
      <c r="P114" s="40"/>
    </row>
    <row r="115" spans="4:27" s="4" customFormat="1" x14ac:dyDescent="0.25">
      <c r="D115" s="44"/>
      <c r="F115" s="4" t="str">
        <f t="shared" si="4"/>
        <v xml:space="preserve"> , </v>
      </c>
      <c r="I115" s="6"/>
      <c r="K115" s="35">
        <f t="shared" ca="1" si="3"/>
        <v>123</v>
      </c>
      <c r="P115" s="40"/>
      <c r="X115" s="7"/>
      <c r="AA115" s="7"/>
    </row>
    <row r="116" spans="4:27" s="7" customFormat="1" x14ac:dyDescent="0.25">
      <c r="D116" s="44"/>
      <c r="F116" s="4" t="str">
        <f t="shared" si="4"/>
        <v xml:space="preserve"> , </v>
      </c>
      <c r="I116" s="46"/>
      <c r="K116" s="35">
        <f t="shared" ca="1" si="3"/>
        <v>123</v>
      </c>
      <c r="P116" s="40"/>
    </row>
    <row r="117" spans="4:27" s="4" customFormat="1" x14ac:dyDescent="0.25">
      <c r="D117" s="44"/>
      <c r="F117" s="4" t="str">
        <f t="shared" si="4"/>
        <v xml:space="preserve"> , </v>
      </c>
      <c r="I117" s="6"/>
      <c r="K117" s="35">
        <f t="shared" ca="1" si="3"/>
        <v>123</v>
      </c>
      <c r="P117" s="40"/>
      <c r="X117" s="7"/>
      <c r="AA117" s="7"/>
    </row>
    <row r="118" spans="4:27" s="7" customFormat="1" x14ac:dyDescent="0.25">
      <c r="D118" s="44"/>
      <c r="F118" s="4" t="str">
        <f t="shared" si="4"/>
        <v xml:space="preserve"> , </v>
      </c>
      <c r="I118" s="46"/>
      <c r="K118" s="35">
        <f t="shared" ca="1" si="3"/>
        <v>123</v>
      </c>
      <c r="P118" s="40"/>
    </row>
    <row r="119" spans="4:27" s="4" customFormat="1" x14ac:dyDescent="0.25">
      <c r="D119" s="44"/>
      <c r="F119" s="4" t="str">
        <f t="shared" si="4"/>
        <v xml:space="preserve"> , </v>
      </c>
      <c r="I119" s="6"/>
      <c r="K119" s="35">
        <f t="shared" ca="1" si="3"/>
        <v>123</v>
      </c>
      <c r="P119" s="40"/>
      <c r="X119" s="7"/>
      <c r="AA119" s="7"/>
    </row>
    <row r="120" spans="4:27" s="7" customFormat="1" x14ac:dyDescent="0.25">
      <c r="D120" s="44"/>
      <c r="F120" s="4" t="str">
        <f t="shared" si="4"/>
        <v xml:space="preserve"> , </v>
      </c>
      <c r="I120" s="46"/>
      <c r="K120" s="35">
        <f t="shared" ca="1" si="3"/>
        <v>123</v>
      </c>
      <c r="P120" s="40"/>
    </row>
    <row r="121" spans="4:27" s="4" customFormat="1" x14ac:dyDescent="0.25">
      <c r="D121" s="44"/>
      <c r="F121" s="4" t="str">
        <f t="shared" si="4"/>
        <v xml:space="preserve"> , </v>
      </c>
      <c r="I121" s="6"/>
      <c r="K121" s="35">
        <f t="shared" ca="1" si="3"/>
        <v>123</v>
      </c>
      <c r="P121" s="40"/>
      <c r="X121" s="7"/>
      <c r="AA121" s="7"/>
    </row>
    <row r="122" spans="4:27" s="7" customFormat="1" x14ac:dyDescent="0.25">
      <c r="D122" s="44"/>
      <c r="F122" s="4" t="str">
        <f t="shared" si="4"/>
        <v xml:space="preserve"> , </v>
      </c>
      <c r="I122" s="46"/>
      <c r="K122" s="35">
        <f t="shared" ca="1" si="3"/>
        <v>123</v>
      </c>
      <c r="P122" s="40"/>
    </row>
    <row r="123" spans="4:27" s="4" customFormat="1" x14ac:dyDescent="0.25">
      <c r="D123" s="44"/>
      <c r="F123" s="4" t="str">
        <f t="shared" si="4"/>
        <v xml:space="preserve"> , </v>
      </c>
      <c r="I123" s="6"/>
      <c r="K123" s="35">
        <f t="shared" ca="1" si="3"/>
        <v>123</v>
      </c>
      <c r="P123" s="40"/>
      <c r="X123" s="7"/>
      <c r="AA123" s="7"/>
    </row>
    <row r="124" spans="4:27" s="7" customFormat="1" x14ac:dyDescent="0.25">
      <c r="D124" s="44"/>
      <c r="F124" s="4" t="str">
        <f t="shared" si="4"/>
        <v xml:space="preserve"> , </v>
      </c>
      <c r="I124" s="46"/>
      <c r="K124" s="35">
        <f t="shared" ca="1" si="3"/>
        <v>123</v>
      </c>
      <c r="P124" s="40"/>
    </row>
    <row r="125" spans="4:27" s="4" customFormat="1" x14ac:dyDescent="0.25">
      <c r="D125" s="44"/>
      <c r="F125" s="4" t="str">
        <f t="shared" si="4"/>
        <v xml:space="preserve"> , </v>
      </c>
      <c r="I125" s="6"/>
      <c r="K125" s="35">
        <f t="shared" ref="K125:K188" ca="1" si="5">DATEDIF(J125,TODAY(),"y")</f>
        <v>123</v>
      </c>
      <c r="P125" s="40"/>
      <c r="X125" s="7"/>
      <c r="AA125" s="7"/>
    </row>
    <row r="126" spans="4:27" s="7" customFormat="1" x14ac:dyDescent="0.25">
      <c r="D126" s="44"/>
      <c r="F126" s="4" t="str">
        <f t="shared" ref="F126:F194" si="6">CONCATENATE(G126," , ",H126)</f>
        <v xml:space="preserve"> , </v>
      </c>
      <c r="I126" s="46"/>
      <c r="K126" s="35">
        <f t="shared" ca="1" si="5"/>
        <v>123</v>
      </c>
      <c r="P126" s="40"/>
    </row>
    <row r="127" spans="4:27" s="4" customFormat="1" x14ac:dyDescent="0.25">
      <c r="D127" s="44"/>
      <c r="F127" s="4" t="str">
        <f t="shared" si="6"/>
        <v xml:space="preserve"> , </v>
      </c>
      <c r="I127" s="6"/>
      <c r="K127" s="35">
        <f t="shared" ca="1" si="5"/>
        <v>123</v>
      </c>
      <c r="P127" s="40"/>
      <c r="X127" s="7"/>
      <c r="AA127" s="7"/>
    </row>
    <row r="128" spans="4:27" s="7" customFormat="1" x14ac:dyDescent="0.25">
      <c r="D128" s="44"/>
      <c r="F128" s="4" t="str">
        <f t="shared" si="6"/>
        <v xml:space="preserve"> , </v>
      </c>
      <c r="I128" s="46"/>
      <c r="K128" s="35">
        <f t="shared" ca="1" si="5"/>
        <v>123</v>
      </c>
      <c r="P128" s="40"/>
    </row>
    <row r="129" spans="4:27" s="4" customFormat="1" x14ac:dyDescent="0.25">
      <c r="D129" s="44"/>
      <c r="F129" s="4" t="str">
        <f t="shared" si="6"/>
        <v xml:space="preserve"> , </v>
      </c>
      <c r="I129" s="6"/>
      <c r="K129" s="35">
        <f t="shared" ca="1" si="5"/>
        <v>123</v>
      </c>
      <c r="P129" s="40"/>
      <c r="X129" s="7"/>
      <c r="AA129" s="7"/>
    </row>
    <row r="130" spans="4:27" s="7" customFormat="1" x14ac:dyDescent="0.25">
      <c r="D130" s="44"/>
      <c r="F130" s="4" t="str">
        <f t="shared" si="6"/>
        <v xml:space="preserve"> , </v>
      </c>
      <c r="I130" s="46"/>
      <c r="K130" s="35">
        <f t="shared" ca="1" si="5"/>
        <v>123</v>
      </c>
      <c r="P130" s="40"/>
    </row>
    <row r="131" spans="4:27" s="4" customFormat="1" x14ac:dyDescent="0.25">
      <c r="D131" s="44"/>
      <c r="F131" s="4" t="str">
        <f t="shared" si="6"/>
        <v xml:space="preserve"> , </v>
      </c>
      <c r="I131" s="6"/>
      <c r="K131" s="35">
        <f t="shared" ca="1" si="5"/>
        <v>123</v>
      </c>
      <c r="P131" s="40"/>
      <c r="X131" s="7"/>
      <c r="AA131" s="7"/>
    </row>
    <row r="132" spans="4:27" s="7" customFormat="1" x14ac:dyDescent="0.25">
      <c r="D132" s="44"/>
      <c r="F132" s="4" t="str">
        <f t="shared" si="6"/>
        <v xml:space="preserve"> , </v>
      </c>
      <c r="I132" s="46"/>
      <c r="K132" s="35">
        <f t="shared" ca="1" si="5"/>
        <v>123</v>
      </c>
      <c r="P132" s="40"/>
    </row>
    <row r="133" spans="4:27" s="4" customFormat="1" x14ac:dyDescent="0.25">
      <c r="D133" s="44"/>
      <c r="F133" s="4" t="str">
        <f t="shared" si="6"/>
        <v xml:space="preserve"> , </v>
      </c>
      <c r="I133" s="6"/>
      <c r="K133" s="35">
        <f t="shared" ca="1" si="5"/>
        <v>123</v>
      </c>
      <c r="P133" s="40"/>
      <c r="X133" s="7"/>
      <c r="AA133" s="7"/>
    </row>
    <row r="134" spans="4:27" s="7" customFormat="1" x14ac:dyDescent="0.25">
      <c r="D134" s="44"/>
      <c r="F134" s="4" t="str">
        <f t="shared" si="6"/>
        <v xml:space="preserve"> , </v>
      </c>
      <c r="I134" s="46"/>
      <c r="K134" s="35">
        <f t="shared" ca="1" si="5"/>
        <v>123</v>
      </c>
      <c r="P134" s="40"/>
    </row>
    <row r="135" spans="4:27" s="4" customFormat="1" x14ac:dyDescent="0.25">
      <c r="D135" s="44"/>
      <c r="F135" s="4" t="str">
        <f t="shared" si="6"/>
        <v xml:space="preserve"> , </v>
      </c>
      <c r="I135" s="6"/>
      <c r="K135" s="35">
        <f t="shared" ca="1" si="5"/>
        <v>123</v>
      </c>
      <c r="P135" s="40"/>
      <c r="X135" s="7"/>
      <c r="AA135" s="7"/>
    </row>
    <row r="136" spans="4:27" s="7" customFormat="1" x14ac:dyDescent="0.25">
      <c r="D136" s="44"/>
      <c r="F136" s="4" t="str">
        <f t="shared" si="6"/>
        <v xml:space="preserve"> , </v>
      </c>
      <c r="I136" s="46"/>
      <c r="K136" s="35">
        <f t="shared" ca="1" si="5"/>
        <v>123</v>
      </c>
      <c r="P136" s="40"/>
    </row>
    <row r="137" spans="4:27" s="4" customFormat="1" x14ac:dyDescent="0.25">
      <c r="D137" s="44"/>
      <c r="F137" s="4" t="str">
        <f t="shared" si="6"/>
        <v xml:space="preserve"> , </v>
      </c>
      <c r="I137" s="6"/>
      <c r="K137" s="35">
        <f t="shared" ca="1" si="5"/>
        <v>123</v>
      </c>
      <c r="P137" s="40"/>
      <c r="X137" s="7"/>
      <c r="AA137" s="7"/>
    </row>
    <row r="138" spans="4:27" s="7" customFormat="1" x14ac:dyDescent="0.25">
      <c r="D138" s="44"/>
      <c r="F138" s="4" t="str">
        <f t="shared" si="6"/>
        <v xml:space="preserve"> , </v>
      </c>
      <c r="I138" s="46"/>
      <c r="K138" s="35">
        <f t="shared" ca="1" si="5"/>
        <v>123</v>
      </c>
      <c r="P138" s="40"/>
    </row>
    <row r="139" spans="4:27" s="4" customFormat="1" x14ac:dyDescent="0.25">
      <c r="D139" s="44"/>
      <c r="F139" s="4" t="str">
        <f t="shared" si="6"/>
        <v xml:space="preserve"> , </v>
      </c>
      <c r="I139" s="6"/>
      <c r="K139" s="35">
        <f t="shared" ca="1" si="5"/>
        <v>123</v>
      </c>
      <c r="P139" s="40"/>
      <c r="X139" s="7"/>
      <c r="AA139" s="7"/>
    </row>
    <row r="140" spans="4:27" s="7" customFormat="1" x14ac:dyDescent="0.25">
      <c r="D140" s="44"/>
      <c r="F140" s="4" t="str">
        <f t="shared" si="6"/>
        <v xml:space="preserve"> , </v>
      </c>
      <c r="I140" s="46"/>
      <c r="K140" s="35">
        <f t="shared" ca="1" si="5"/>
        <v>123</v>
      </c>
      <c r="P140" s="40"/>
    </row>
    <row r="141" spans="4:27" s="4" customFormat="1" x14ac:dyDescent="0.25">
      <c r="D141" s="44"/>
      <c r="F141" s="4" t="str">
        <f t="shared" si="6"/>
        <v xml:space="preserve"> , </v>
      </c>
      <c r="I141" s="6"/>
      <c r="K141" s="35">
        <f t="shared" ca="1" si="5"/>
        <v>123</v>
      </c>
      <c r="P141" s="40"/>
      <c r="X141" s="7"/>
      <c r="AA141" s="7"/>
    </row>
    <row r="142" spans="4:27" s="7" customFormat="1" x14ac:dyDescent="0.25">
      <c r="D142" s="44"/>
      <c r="F142" s="4" t="str">
        <f t="shared" si="6"/>
        <v xml:space="preserve"> , </v>
      </c>
      <c r="I142" s="46"/>
      <c r="K142" s="35">
        <f t="shared" ca="1" si="5"/>
        <v>123</v>
      </c>
      <c r="P142" s="40"/>
    </row>
    <row r="143" spans="4:27" s="4" customFormat="1" x14ac:dyDescent="0.25">
      <c r="D143" s="44"/>
      <c r="F143" s="4" t="str">
        <f t="shared" si="6"/>
        <v xml:space="preserve"> , </v>
      </c>
      <c r="I143" s="6"/>
      <c r="K143" s="35">
        <f t="shared" ca="1" si="5"/>
        <v>123</v>
      </c>
      <c r="P143" s="40"/>
      <c r="X143" s="7"/>
      <c r="AA143" s="7"/>
    </row>
    <row r="144" spans="4:27" s="7" customFormat="1" x14ac:dyDescent="0.25">
      <c r="D144" s="44"/>
      <c r="F144" s="4" t="str">
        <f t="shared" si="6"/>
        <v xml:space="preserve"> , </v>
      </c>
      <c r="I144" s="46"/>
      <c r="K144" s="35">
        <f t="shared" ca="1" si="5"/>
        <v>123</v>
      </c>
      <c r="P144" s="40"/>
    </row>
    <row r="145" spans="4:27" s="4" customFormat="1" x14ac:dyDescent="0.25">
      <c r="D145" s="44"/>
      <c r="F145" s="4" t="str">
        <f t="shared" si="6"/>
        <v xml:space="preserve"> , </v>
      </c>
      <c r="I145" s="6"/>
      <c r="K145" s="35">
        <f t="shared" ca="1" si="5"/>
        <v>123</v>
      </c>
      <c r="P145" s="40"/>
      <c r="X145" s="7"/>
      <c r="AA145" s="7"/>
    </row>
    <row r="146" spans="4:27" s="7" customFormat="1" x14ac:dyDescent="0.25">
      <c r="D146" s="44"/>
      <c r="F146" s="4" t="str">
        <f t="shared" si="6"/>
        <v xml:space="preserve"> , </v>
      </c>
      <c r="I146" s="46"/>
      <c r="K146" s="35">
        <f t="shared" ca="1" si="5"/>
        <v>123</v>
      </c>
      <c r="P146" s="40"/>
    </row>
    <row r="147" spans="4:27" s="4" customFormat="1" x14ac:dyDescent="0.25">
      <c r="D147" s="44"/>
      <c r="F147" s="4" t="str">
        <f t="shared" si="6"/>
        <v xml:space="preserve"> , </v>
      </c>
      <c r="I147" s="6"/>
      <c r="K147" s="35">
        <f t="shared" ca="1" si="5"/>
        <v>123</v>
      </c>
      <c r="P147" s="40"/>
      <c r="X147" s="7"/>
      <c r="AA147" s="7"/>
    </row>
    <row r="148" spans="4:27" s="7" customFormat="1" x14ac:dyDescent="0.25">
      <c r="D148" s="44"/>
      <c r="F148" s="4" t="str">
        <f t="shared" si="6"/>
        <v xml:space="preserve"> , </v>
      </c>
      <c r="I148" s="46"/>
      <c r="K148" s="35">
        <f t="shared" ca="1" si="5"/>
        <v>123</v>
      </c>
      <c r="P148" s="40"/>
    </row>
    <row r="149" spans="4:27" s="4" customFormat="1" x14ac:dyDescent="0.25">
      <c r="D149" s="44"/>
      <c r="F149" s="4" t="str">
        <f t="shared" si="6"/>
        <v xml:space="preserve"> , </v>
      </c>
      <c r="I149" s="6"/>
      <c r="K149" s="35">
        <f t="shared" ca="1" si="5"/>
        <v>123</v>
      </c>
      <c r="P149" s="40"/>
      <c r="X149" s="7"/>
      <c r="AA149" s="7"/>
    </row>
    <row r="150" spans="4:27" s="7" customFormat="1" x14ac:dyDescent="0.25">
      <c r="D150" s="44"/>
      <c r="F150" s="4" t="str">
        <f t="shared" si="6"/>
        <v xml:space="preserve"> , </v>
      </c>
      <c r="I150" s="46"/>
      <c r="K150" s="35">
        <f t="shared" ca="1" si="5"/>
        <v>123</v>
      </c>
      <c r="P150" s="40"/>
    </row>
    <row r="151" spans="4:27" s="4" customFormat="1" x14ac:dyDescent="0.25">
      <c r="D151" s="44"/>
      <c r="F151" s="4" t="str">
        <f t="shared" si="6"/>
        <v xml:space="preserve"> , </v>
      </c>
      <c r="I151" s="6"/>
      <c r="K151" s="35">
        <f t="shared" ca="1" si="5"/>
        <v>123</v>
      </c>
      <c r="P151" s="40"/>
      <c r="X151" s="7"/>
      <c r="AA151" s="7"/>
    </row>
    <row r="152" spans="4:27" s="7" customFormat="1" x14ac:dyDescent="0.25">
      <c r="D152" s="44"/>
      <c r="F152" s="4" t="str">
        <f t="shared" si="6"/>
        <v xml:space="preserve"> , </v>
      </c>
      <c r="I152" s="46"/>
      <c r="K152" s="35">
        <f t="shared" ca="1" si="5"/>
        <v>123</v>
      </c>
      <c r="P152" s="40"/>
    </row>
    <row r="153" spans="4:27" s="4" customFormat="1" x14ac:dyDescent="0.25">
      <c r="D153" s="44"/>
      <c r="F153" s="4" t="str">
        <f t="shared" si="6"/>
        <v xml:space="preserve"> , </v>
      </c>
      <c r="I153" s="6"/>
      <c r="K153" s="35">
        <f t="shared" ca="1" si="5"/>
        <v>123</v>
      </c>
      <c r="P153" s="40"/>
      <c r="X153" s="7"/>
      <c r="AA153" s="7"/>
    </row>
    <row r="154" spans="4:27" s="7" customFormat="1" x14ac:dyDescent="0.25">
      <c r="D154" s="44"/>
      <c r="F154" s="4" t="str">
        <f t="shared" si="6"/>
        <v xml:space="preserve"> , </v>
      </c>
      <c r="I154" s="46"/>
      <c r="K154" s="35">
        <f t="shared" ca="1" si="5"/>
        <v>123</v>
      </c>
      <c r="P154" s="40"/>
    </row>
    <row r="155" spans="4:27" s="4" customFormat="1" x14ac:dyDescent="0.25">
      <c r="D155" s="44"/>
      <c r="F155" s="4" t="str">
        <f t="shared" si="6"/>
        <v xml:space="preserve"> , </v>
      </c>
      <c r="I155" s="6"/>
      <c r="K155" s="35">
        <f t="shared" ca="1" si="5"/>
        <v>123</v>
      </c>
      <c r="P155" s="40"/>
      <c r="X155" s="7"/>
      <c r="AA155" s="7"/>
    </row>
    <row r="156" spans="4:27" s="7" customFormat="1" x14ac:dyDescent="0.25">
      <c r="D156" s="44"/>
      <c r="F156" s="4" t="str">
        <f t="shared" si="6"/>
        <v xml:space="preserve"> , </v>
      </c>
      <c r="I156" s="46"/>
      <c r="K156" s="35">
        <f t="shared" ca="1" si="5"/>
        <v>123</v>
      </c>
      <c r="P156" s="40"/>
    </row>
    <row r="157" spans="4:27" s="4" customFormat="1" x14ac:dyDescent="0.25">
      <c r="D157" s="44"/>
      <c r="F157" s="4" t="str">
        <f t="shared" si="6"/>
        <v xml:space="preserve"> , </v>
      </c>
      <c r="I157" s="6"/>
      <c r="K157" s="35">
        <f t="shared" ca="1" si="5"/>
        <v>123</v>
      </c>
      <c r="P157" s="40"/>
      <c r="X157" s="7"/>
      <c r="AA157" s="7"/>
    </row>
    <row r="158" spans="4:27" s="7" customFormat="1" x14ac:dyDescent="0.25">
      <c r="D158" s="44"/>
      <c r="F158" s="4" t="str">
        <f t="shared" si="6"/>
        <v xml:space="preserve"> , </v>
      </c>
      <c r="I158" s="46"/>
      <c r="K158" s="35">
        <f t="shared" ca="1" si="5"/>
        <v>123</v>
      </c>
      <c r="P158" s="40"/>
    </row>
    <row r="159" spans="4:27" s="4" customFormat="1" x14ac:dyDescent="0.25">
      <c r="D159" s="44"/>
      <c r="F159" s="4" t="str">
        <f t="shared" si="6"/>
        <v xml:space="preserve"> , </v>
      </c>
      <c r="I159" s="6"/>
      <c r="K159" s="35">
        <f t="shared" ca="1" si="5"/>
        <v>123</v>
      </c>
      <c r="P159" s="40"/>
      <c r="X159" s="7"/>
      <c r="AA159" s="7"/>
    </row>
    <row r="160" spans="4:27" s="7" customFormat="1" x14ac:dyDescent="0.25">
      <c r="D160" s="44"/>
      <c r="F160" s="4" t="str">
        <f t="shared" si="6"/>
        <v xml:space="preserve"> , </v>
      </c>
      <c r="I160" s="46"/>
      <c r="K160" s="35">
        <f t="shared" ca="1" si="5"/>
        <v>123</v>
      </c>
      <c r="P160" s="40"/>
    </row>
    <row r="161" spans="4:27" s="4" customFormat="1" x14ac:dyDescent="0.25">
      <c r="D161" s="44"/>
      <c r="F161" s="4" t="str">
        <f t="shared" si="6"/>
        <v xml:space="preserve"> , </v>
      </c>
      <c r="I161" s="6"/>
      <c r="K161" s="35">
        <f t="shared" ca="1" si="5"/>
        <v>123</v>
      </c>
      <c r="P161" s="40"/>
      <c r="X161" s="7"/>
      <c r="AA161" s="7"/>
    </row>
    <row r="162" spans="4:27" s="7" customFormat="1" x14ac:dyDescent="0.25">
      <c r="D162" s="44"/>
      <c r="F162" s="4" t="str">
        <f t="shared" si="6"/>
        <v xml:space="preserve"> , </v>
      </c>
      <c r="I162" s="46"/>
      <c r="K162" s="35">
        <f t="shared" ca="1" si="5"/>
        <v>123</v>
      </c>
      <c r="P162" s="40"/>
    </row>
    <row r="163" spans="4:27" s="4" customFormat="1" x14ac:dyDescent="0.25">
      <c r="D163" s="44"/>
      <c r="F163" s="4" t="str">
        <f t="shared" si="6"/>
        <v xml:space="preserve"> , </v>
      </c>
      <c r="I163" s="6"/>
      <c r="K163" s="35">
        <f t="shared" ca="1" si="5"/>
        <v>123</v>
      </c>
      <c r="P163" s="40"/>
      <c r="X163" s="7"/>
      <c r="AA163" s="7"/>
    </row>
    <row r="164" spans="4:27" s="7" customFormat="1" x14ac:dyDescent="0.25">
      <c r="D164" s="44"/>
      <c r="F164" s="4" t="str">
        <f t="shared" si="6"/>
        <v xml:space="preserve"> , </v>
      </c>
      <c r="I164" s="46"/>
      <c r="K164" s="35">
        <f t="shared" ca="1" si="5"/>
        <v>123</v>
      </c>
      <c r="P164" s="40"/>
    </row>
    <row r="165" spans="4:27" s="4" customFormat="1" x14ac:dyDescent="0.25">
      <c r="D165" s="44"/>
      <c r="F165" s="4" t="str">
        <f t="shared" si="6"/>
        <v xml:space="preserve"> , </v>
      </c>
      <c r="I165" s="6"/>
      <c r="K165" s="35">
        <f t="shared" ca="1" si="5"/>
        <v>123</v>
      </c>
      <c r="P165" s="40"/>
      <c r="X165" s="7"/>
      <c r="AA165" s="7"/>
    </row>
    <row r="166" spans="4:27" s="7" customFormat="1" x14ac:dyDescent="0.25">
      <c r="D166" s="44"/>
      <c r="F166" s="4" t="str">
        <f t="shared" si="6"/>
        <v xml:space="preserve"> , </v>
      </c>
      <c r="I166" s="46"/>
      <c r="K166" s="35">
        <f t="shared" ca="1" si="5"/>
        <v>123</v>
      </c>
      <c r="P166" s="40"/>
    </row>
    <row r="167" spans="4:27" s="4" customFormat="1" x14ac:dyDescent="0.25">
      <c r="D167" s="44"/>
      <c r="F167" s="4" t="str">
        <f t="shared" si="6"/>
        <v xml:space="preserve"> , </v>
      </c>
      <c r="I167" s="6"/>
      <c r="K167" s="35">
        <f t="shared" ca="1" si="5"/>
        <v>123</v>
      </c>
      <c r="P167" s="40"/>
      <c r="X167" s="7"/>
      <c r="AA167" s="7"/>
    </row>
    <row r="168" spans="4:27" s="7" customFormat="1" x14ac:dyDescent="0.25">
      <c r="D168" s="44"/>
      <c r="F168" s="4" t="str">
        <f t="shared" si="6"/>
        <v xml:space="preserve"> , </v>
      </c>
      <c r="I168" s="46"/>
      <c r="K168" s="35">
        <f t="shared" ca="1" si="5"/>
        <v>123</v>
      </c>
      <c r="P168" s="40"/>
    </row>
    <row r="169" spans="4:27" s="4" customFormat="1" x14ac:dyDescent="0.25">
      <c r="D169" s="44"/>
      <c r="F169" s="4" t="str">
        <f t="shared" si="6"/>
        <v xml:space="preserve"> , </v>
      </c>
      <c r="I169" s="6"/>
      <c r="K169" s="35">
        <f t="shared" ca="1" si="5"/>
        <v>123</v>
      </c>
      <c r="P169" s="40"/>
      <c r="X169" s="7"/>
      <c r="AA169" s="7"/>
    </row>
    <row r="170" spans="4:27" s="7" customFormat="1" x14ac:dyDescent="0.25">
      <c r="D170" s="44"/>
      <c r="F170" s="4" t="str">
        <f t="shared" si="6"/>
        <v xml:space="preserve"> , </v>
      </c>
      <c r="I170" s="46"/>
      <c r="K170" s="35">
        <f t="shared" ca="1" si="5"/>
        <v>123</v>
      </c>
      <c r="P170" s="40"/>
    </row>
    <row r="171" spans="4:27" s="4" customFormat="1" x14ac:dyDescent="0.25">
      <c r="D171" s="44"/>
      <c r="F171" s="4" t="str">
        <f t="shared" si="6"/>
        <v xml:space="preserve"> , </v>
      </c>
      <c r="I171" s="6"/>
      <c r="K171" s="35">
        <f t="shared" ca="1" si="5"/>
        <v>123</v>
      </c>
      <c r="P171" s="40"/>
      <c r="X171" s="7"/>
      <c r="AA171" s="7"/>
    </row>
    <row r="172" spans="4:27" s="7" customFormat="1" x14ac:dyDescent="0.25">
      <c r="D172" s="44"/>
      <c r="F172" s="4" t="str">
        <f t="shared" si="6"/>
        <v xml:space="preserve"> , </v>
      </c>
      <c r="I172" s="46"/>
      <c r="K172" s="35">
        <f t="shared" ca="1" si="5"/>
        <v>123</v>
      </c>
      <c r="P172" s="40"/>
    </row>
    <row r="173" spans="4:27" s="4" customFormat="1" x14ac:dyDescent="0.25">
      <c r="D173" s="44"/>
      <c r="F173" s="4" t="str">
        <f t="shared" si="6"/>
        <v xml:space="preserve"> , </v>
      </c>
      <c r="I173" s="6"/>
      <c r="K173" s="35">
        <f t="shared" ca="1" si="5"/>
        <v>123</v>
      </c>
      <c r="P173" s="40"/>
      <c r="X173" s="7"/>
      <c r="AA173" s="7"/>
    </row>
    <row r="174" spans="4:27" s="7" customFormat="1" x14ac:dyDescent="0.25">
      <c r="D174" s="44"/>
      <c r="F174" s="4" t="str">
        <f t="shared" si="6"/>
        <v xml:space="preserve"> , </v>
      </c>
      <c r="I174" s="46"/>
      <c r="K174" s="35">
        <f t="shared" ca="1" si="5"/>
        <v>123</v>
      </c>
      <c r="P174" s="40"/>
    </row>
    <row r="175" spans="4:27" s="4" customFormat="1" x14ac:dyDescent="0.25">
      <c r="D175" s="44"/>
      <c r="F175" s="4" t="str">
        <f t="shared" si="6"/>
        <v xml:space="preserve"> , </v>
      </c>
      <c r="I175" s="6"/>
      <c r="K175" s="35">
        <f t="shared" ca="1" si="5"/>
        <v>123</v>
      </c>
      <c r="P175" s="40"/>
      <c r="X175" s="7"/>
      <c r="AA175" s="7"/>
    </row>
    <row r="176" spans="4:27" s="7" customFormat="1" x14ac:dyDescent="0.25">
      <c r="D176" s="44"/>
      <c r="F176" s="4" t="str">
        <f t="shared" si="6"/>
        <v xml:space="preserve"> , </v>
      </c>
      <c r="I176" s="46"/>
      <c r="K176" s="35">
        <f t="shared" ca="1" si="5"/>
        <v>123</v>
      </c>
      <c r="P176" s="40"/>
    </row>
    <row r="177" spans="4:27" s="4" customFormat="1" x14ac:dyDescent="0.25">
      <c r="D177" s="44"/>
      <c r="F177" s="4" t="str">
        <f t="shared" si="6"/>
        <v xml:space="preserve"> , </v>
      </c>
      <c r="I177" s="6"/>
      <c r="K177" s="35">
        <f t="shared" ca="1" si="5"/>
        <v>123</v>
      </c>
      <c r="P177" s="40"/>
      <c r="X177" s="7"/>
      <c r="AA177" s="7"/>
    </row>
    <row r="178" spans="4:27" s="7" customFormat="1" x14ac:dyDescent="0.25">
      <c r="D178" s="44"/>
      <c r="F178" s="4" t="str">
        <f t="shared" si="6"/>
        <v xml:space="preserve"> , </v>
      </c>
      <c r="I178" s="46"/>
      <c r="K178" s="35">
        <f t="shared" ca="1" si="5"/>
        <v>123</v>
      </c>
      <c r="P178" s="40"/>
    </row>
    <row r="179" spans="4:27" s="4" customFormat="1" x14ac:dyDescent="0.25">
      <c r="D179" s="44"/>
      <c r="F179" s="4" t="str">
        <f t="shared" si="6"/>
        <v xml:space="preserve"> , </v>
      </c>
      <c r="I179" s="6"/>
      <c r="K179" s="35">
        <f t="shared" ca="1" si="5"/>
        <v>123</v>
      </c>
      <c r="P179" s="40"/>
      <c r="X179" s="7"/>
      <c r="AA179" s="7"/>
    </row>
    <row r="180" spans="4:27" s="7" customFormat="1" x14ac:dyDescent="0.25">
      <c r="D180" s="44"/>
      <c r="F180" s="4" t="str">
        <f t="shared" si="6"/>
        <v xml:space="preserve"> , </v>
      </c>
      <c r="I180" s="46"/>
      <c r="K180" s="35">
        <f t="shared" ca="1" si="5"/>
        <v>123</v>
      </c>
      <c r="P180" s="40"/>
    </row>
    <row r="181" spans="4:27" s="4" customFormat="1" x14ac:dyDescent="0.25">
      <c r="D181" s="44"/>
      <c r="F181" s="4" t="str">
        <f t="shared" si="6"/>
        <v xml:space="preserve"> , </v>
      </c>
      <c r="I181" s="6"/>
      <c r="K181" s="35">
        <f t="shared" ca="1" si="5"/>
        <v>123</v>
      </c>
      <c r="P181" s="40"/>
      <c r="X181" s="7"/>
      <c r="AA181" s="7"/>
    </row>
    <row r="182" spans="4:27" s="7" customFormat="1" x14ac:dyDescent="0.25">
      <c r="D182" s="44"/>
      <c r="F182" s="4" t="str">
        <f t="shared" si="6"/>
        <v xml:space="preserve"> , </v>
      </c>
      <c r="I182" s="46"/>
      <c r="K182" s="35">
        <f t="shared" ca="1" si="5"/>
        <v>123</v>
      </c>
      <c r="P182" s="40"/>
    </row>
    <row r="183" spans="4:27" s="4" customFormat="1" x14ac:dyDescent="0.25">
      <c r="D183" s="44"/>
      <c r="F183" s="4" t="str">
        <f t="shared" si="6"/>
        <v xml:space="preserve"> , </v>
      </c>
      <c r="I183" s="6"/>
      <c r="K183" s="35">
        <f t="shared" ca="1" si="5"/>
        <v>123</v>
      </c>
      <c r="P183" s="40"/>
      <c r="X183" s="7"/>
      <c r="AA183" s="7"/>
    </row>
    <row r="184" spans="4:27" s="7" customFormat="1" x14ac:dyDescent="0.25">
      <c r="D184" s="44"/>
      <c r="F184" s="4" t="str">
        <f t="shared" si="6"/>
        <v xml:space="preserve"> , </v>
      </c>
      <c r="I184" s="46"/>
      <c r="K184" s="35">
        <f t="shared" ca="1" si="5"/>
        <v>123</v>
      </c>
      <c r="P184" s="40"/>
    </row>
    <row r="185" spans="4:27" s="4" customFormat="1" x14ac:dyDescent="0.25">
      <c r="D185" s="44"/>
      <c r="F185" s="4" t="str">
        <f t="shared" si="6"/>
        <v xml:space="preserve"> , </v>
      </c>
      <c r="I185" s="6"/>
      <c r="K185" s="35">
        <f t="shared" ca="1" si="5"/>
        <v>123</v>
      </c>
      <c r="P185" s="40"/>
      <c r="X185" s="7"/>
      <c r="AA185" s="7"/>
    </row>
    <row r="186" spans="4:27" s="7" customFormat="1" x14ac:dyDescent="0.25">
      <c r="D186" s="44"/>
      <c r="F186" s="4" t="str">
        <f t="shared" si="6"/>
        <v xml:space="preserve"> , </v>
      </c>
      <c r="I186" s="46"/>
      <c r="K186" s="35">
        <f t="shared" ca="1" si="5"/>
        <v>123</v>
      </c>
      <c r="P186" s="40"/>
    </row>
    <row r="187" spans="4:27" s="4" customFormat="1" x14ac:dyDescent="0.25">
      <c r="D187" s="44"/>
      <c r="F187" s="4" t="str">
        <f t="shared" si="6"/>
        <v xml:space="preserve"> , </v>
      </c>
      <c r="I187" s="6"/>
      <c r="K187" s="35">
        <f t="shared" ca="1" si="5"/>
        <v>123</v>
      </c>
      <c r="P187" s="40"/>
      <c r="X187" s="7"/>
      <c r="AA187" s="7"/>
    </row>
    <row r="188" spans="4:27" s="7" customFormat="1" x14ac:dyDescent="0.25">
      <c r="D188" s="44"/>
      <c r="F188" s="4" t="str">
        <f t="shared" si="6"/>
        <v xml:space="preserve"> , </v>
      </c>
      <c r="I188" s="46"/>
      <c r="K188" s="35">
        <f t="shared" ca="1" si="5"/>
        <v>123</v>
      </c>
      <c r="P188" s="40"/>
    </row>
    <row r="189" spans="4:27" s="7" customFormat="1" x14ac:dyDescent="0.25">
      <c r="D189" s="44"/>
      <c r="F189" s="4" t="str">
        <f t="shared" si="6"/>
        <v xml:space="preserve"> , </v>
      </c>
      <c r="I189" s="46"/>
      <c r="K189" s="35">
        <f t="shared" ref="K189:K193" ca="1" si="7">DATEDIF(J189,TODAY(),"y")</f>
        <v>123</v>
      </c>
      <c r="P189" s="40"/>
    </row>
    <row r="190" spans="4:27" s="7" customFormat="1" x14ac:dyDescent="0.25">
      <c r="D190" s="44"/>
      <c r="F190" s="4" t="str">
        <f t="shared" si="6"/>
        <v xml:space="preserve"> , </v>
      </c>
      <c r="I190" s="46"/>
      <c r="K190" s="35">
        <f t="shared" ca="1" si="7"/>
        <v>123</v>
      </c>
      <c r="P190" s="40"/>
    </row>
    <row r="191" spans="4:27" s="7" customFormat="1" x14ac:dyDescent="0.25">
      <c r="D191" s="44"/>
      <c r="F191" s="4" t="str">
        <f t="shared" si="6"/>
        <v xml:space="preserve"> , </v>
      </c>
      <c r="I191" s="46"/>
      <c r="K191" s="35">
        <f t="shared" ca="1" si="7"/>
        <v>123</v>
      </c>
      <c r="P191" s="40"/>
    </row>
    <row r="192" spans="4:27" s="7" customFormat="1" x14ac:dyDescent="0.25">
      <c r="D192" s="44"/>
      <c r="F192" s="4" t="str">
        <f t="shared" si="6"/>
        <v xml:space="preserve"> , </v>
      </c>
      <c r="I192" s="46"/>
      <c r="K192" s="35">
        <f t="shared" ca="1" si="7"/>
        <v>123</v>
      </c>
      <c r="P192" s="40"/>
    </row>
    <row r="193" spans="1:32" s="7" customFormat="1" x14ac:dyDescent="0.25">
      <c r="D193" s="44"/>
      <c r="F193" s="4" t="str">
        <f t="shared" si="6"/>
        <v xml:space="preserve"> , </v>
      </c>
      <c r="I193" s="46"/>
      <c r="K193" s="35">
        <f t="shared" ca="1" si="7"/>
        <v>123</v>
      </c>
      <c r="P193" s="40"/>
    </row>
    <row r="194" spans="1:32" s="4" customFormat="1" x14ac:dyDescent="0.25">
      <c r="D194" s="44"/>
      <c r="F194" s="4" t="str">
        <f t="shared" si="6"/>
        <v xml:space="preserve"> , </v>
      </c>
      <c r="I194" s="6"/>
      <c r="K194" s="35">
        <f t="shared" ref="K194:K200" ca="1" si="8">DATEDIF(J194,TODAY(),"y")</f>
        <v>123</v>
      </c>
      <c r="P194" s="40"/>
      <c r="X194" s="7"/>
      <c r="AA194" s="7"/>
    </row>
    <row r="195" spans="1:32" s="7" customFormat="1" x14ac:dyDescent="0.25">
      <c r="D195" s="44"/>
      <c r="F195" s="4" t="str">
        <f t="shared" ref="F195:F200" si="9">CONCATENATE(G195," , ",H195)</f>
        <v xml:space="preserve"> , </v>
      </c>
      <c r="I195" s="46"/>
      <c r="K195" s="35">
        <f t="shared" ca="1" si="8"/>
        <v>123</v>
      </c>
      <c r="P195" s="40"/>
    </row>
    <row r="196" spans="1:32" s="4" customFormat="1" x14ac:dyDescent="0.25">
      <c r="D196" s="44"/>
      <c r="F196" s="4" t="str">
        <f t="shared" si="9"/>
        <v xml:space="preserve"> , </v>
      </c>
      <c r="I196" s="6"/>
      <c r="K196" s="35">
        <f t="shared" ca="1" si="8"/>
        <v>123</v>
      </c>
      <c r="P196" s="40" t="str">
        <f>IFERROR(IF(OR(#REF!="Outreach",#REF!=""),"",#REF!),"")</f>
        <v/>
      </c>
      <c r="X196" s="7"/>
      <c r="AA196" s="7"/>
    </row>
    <row r="197" spans="1:32" s="7" customFormat="1" x14ac:dyDescent="0.25">
      <c r="D197" s="44"/>
      <c r="F197" s="4" t="str">
        <f t="shared" si="9"/>
        <v xml:space="preserve"> , </v>
      </c>
      <c r="I197" s="46"/>
      <c r="K197" s="35">
        <f t="shared" ca="1" si="8"/>
        <v>123</v>
      </c>
      <c r="P197" s="40" t="str">
        <f>IFERROR(IF(OR(#REF!="Outreach",#REF!=""),"",#REF!),"")</f>
        <v/>
      </c>
    </row>
    <row r="198" spans="1:32" s="4" customFormat="1" x14ac:dyDescent="0.25">
      <c r="D198" s="44"/>
      <c r="F198" s="4" t="str">
        <f t="shared" si="9"/>
        <v xml:space="preserve"> , </v>
      </c>
      <c r="I198" s="6"/>
      <c r="K198" s="35">
        <f t="shared" ca="1" si="8"/>
        <v>123</v>
      </c>
      <c r="P198" s="40" t="str">
        <f>IFERROR(IF(OR(#REF!="Outreach",#REF!=""),"",#REF!),"")</f>
        <v/>
      </c>
      <c r="X198" s="7"/>
      <c r="AA198" s="7"/>
    </row>
    <row r="199" spans="1:32" s="7" customFormat="1" x14ac:dyDescent="0.25">
      <c r="D199" s="44">
        <f t="shared" ref="D199:D200" si="10">COUNTIF($F$2:$F$200,F200)</f>
        <v>199</v>
      </c>
      <c r="F199" s="4" t="str">
        <f t="shared" si="9"/>
        <v xml:space="preserve"> , </v>
      </c>
      <c r="I199" s="46"/>
      <c r="K199" s="35">
        <f t="shared" ca="1" si="8"/>
        <v>123</v>
      </c>
      <c r="P199" s="40" t="str">
        <f>IFERROR(IF(OR(#REF!="Outreach",#REF!=""),"",#REF!),"")</f>
        <v/>
      </c>
    </row>
    <row r="200" spans="1:32" s="4" customFormat="1" x14ac:dyDescent="0.25">
      <c r="D200" s="44">
        <f t="shared" si="10"/>
        <v>0</v>
      </c>
      <c r="F200" s="4" t="str">
        <f t="shared" si="9"/>
        <v xml:space="preserve"> , </v>
      </c>
      <c r="I200" s="6">
        <f t="shared" ref="I200" ca="1" si="11">TODAY()</f>
        <v>45134</v>
      </c>
      <c r="K200" s="35">
        <f t="shared" ca="1" si="8"/>
        <v>123</v>
      </c>
      <c r="P200" s="40" t="str">
        <f>IFERROR(IF(OR(#REF!="Outreach",#REF!=""),"",#REF!),"")</f>
        <v/>
      </c>
      <c r="X200" s="7"/>
      <c r="AA200" s="7"/>
    </row>
    <row r="201" spans="1:32" s="10" customFormat="1" x14ac:dyDescent="0.25">
      <c r="A201" s="9" t="s">
        <v>33</v>
      </c>
      <c r="K201" s="36"/>
      <c r="P201" s="42"/>
      <c r="X201" s="7"/>
      <c r="AA201" s="7"/>
    </row>
    <row r="202" spans="1:32" s="5" customFormat="1" x14ac:dyDescent="0.25">
      <c r="K202" s="37"/>
      <c r="P202" s="43"/>
      <c r="X202" s="7"/>
      <c r="AA202" s="7"/>
    </row>
    <row r="203" spans="1:32" s="5" customFormat="1" x14ac:dyDescent="0.25">
      <c r="A203" s="5">
        <f>COUNTIF(A2:A200,"&gt;0")</f>
        <v>0</v>
      </c>
      <c r="B203" s="5">
        <f>COUNTIF(B2:B200, "Sunday")</f>
        <v>0</v>
      </c>
      <c r="C203" s="5">
        <f>COUNTIF(C2:C200,"*Block A*")</f>
        <v>0</v>
      </c>
      <c r="K203" s="37">
        <f ca="1">COUNTIFS(K2:K200,"&gt;0",K2:K200,"&lt;13")</f>
        <v>0</v>
      </c>
      <c r="L203" s="5">
        <f>COUNTIF(L2:L200,"W")</f>
        <v>0</v>
      </c>
      <c r="M203" s="5">
        <f>COUNTIF(M2:M200,"M")</f>
        <v>0</v>
      </c>
      <c r="N203" s="5">
        <f>COUNTIF(N2:N200,"Alachua")</f>
        <v>0</v>
      </c>
      <c r="O203" s="5">
        <f>COUNTIF(O2:O200,"Home")</f>
        <v>0</v>
      </c>
      <c r="P203" s="43"/>
      <c r="Q203" s="5">
        <f>COUNTIF(Q2:Q200, "Armed Disturbance")</f>
        <v>0</v>
      </c>
      <c r="R203" s="5">
        <f>COUNTIF(R2:R200,"Y")</f>
        <v>0</v>
      </c>
      <c r="S203" s="5">
        <f>COUNTIF(S2:S200,"Y")</f>
        <v>0</v>
      </c>
      <c r="T203" s="5">
        <f>COUNTIF(T2:T200,"Y")</f>
        <v>0</v>
      </c>
      <c r="V203" s="5">
        <f>COUNTIF(V2:V200, "Y")</f>
        <v>0</v>
      </c>
      <c r="W203" s="5">
        <f>COUNTIF(W2:W200, "Y")</f>
        <v>0</v>
      </c>
      <c r="X203" s="7">
        <f>COUNTIF(X2:X200,"Y")</f>
        <v>0</v>
      </c>
      <c r="Y203" s="5">
        <f>COUNTIF(Y2:Y200,"Y")</f>
        <v>0</v>
      </c>
      <c r="Z203" s="5">
        <f>COUNTIF(Z2:Z200,"N/A")</f>
        <v>0</v>
      </c>
      <c r="AA203" s="7"/>
      <c r="AB203" s="5">
        <f>COUNTIF(AB2:AB200,"Y")</f>
        <v>0</v>
      </c>
      <c r="AC203" s="5">
        <f>COUNTIF(AC2:AC200,"Y")</f>
        <v>0</v>
      </c>
      <c r="AD203" s="5">
        <f>COUNTIF(AD2:AD200,"Y")</f>
        <v>0</v>
      </c>
      <c r="AE203" s="5">
        <f>COUNTIF(AE2:AE200,"Y")</f>
        <v>0</v>
      </c>
      <c r="AF203" s="5">
        <f>COUNTIF(AF2:AF200,"Y")</f>
        <v>0</v>
      </c>
    </row>
    <row r="204" spans="1:32" s="5" customFormat="1" x14ac:dyDescent="0.25">
      <c r="B204" s="5">
        <f>COUNTIF(B2:B200, "Monday")</f>
        <v>0</v>
      </c>
      <c r="C204" s="5">
        <f>COUNTIF(C2:C200,"*Block B*")</f>
        <v>0</v>
      </c>
      <c r="K204" s="37">
        <f ca="1">COUNTIFS(K2:K200,"&gt;12",K2:K200,"&lt;18")</f>
        <v>0</v>
      </c>
      <c r="L204" s="5">
        <f>COUNTIF(L2:L200,"B")</f>
        <v>0</v>
      </c>
      <c r="M204" s="5">
        <f>COUNTIF(M2:M200,"F")</f>
        <v>0</v>
      </c>
      <c r="N204" s="5">
        <f>COUNTIF(N2:N200,"Archer")</f>
        <v>0</v>
      </c>
      <c r="O204" s="5">
        <f>COUNTIF(O2:O200,"Community Location")</f>
        <v>0</v>
      </c>
      <c r="P204" s="43"/>
      <c r="Q204" s="5">
        <f>COUNTIF(Q2:Q200, "Assist Citizen")</f>
        <v>0</v>
      </c>
      <c r="R204" s="5">
        <f>COUNTIF(R2:R200,"N")</f>
        <v>0</v>
      </c>
      <c r="S204" s="5">
        <f>COUNTIF(S2:S200,"N")</f>
        <v>0</v>
      </c>
      <c r="T204" s="5">
        <f>COUNTIF(T2:T200,"N")</f>
        <v>0</v>
      </c>
      <c r="V204" s="5">
        <f>COUNTIF(V2:V200, "N")</f>
        <v>0</v>
      </c>
      <c r="W204" s="5">
        <f>COUNTIF(W2:W200, "N")</f>
        <v>0</v>
      </c>
      <c r="X204" s="7">
        <f>COUNTIF(X2:X200,"N")</f>
        <v>0</v>
      </c>
      <c r="Y204" s="5">
        <f>COUNTIF(Y2:Y200,"N")</f>
        <v>0</v>
      </c>
      <c r="Z204" s="5">
        <f>COUNTIF(Z2:Z200,"BA")</f>
        <v>0</v>
      </c>
      <c r="AA204" s="7"/>
      <c r="AB204" s="5">
        <f>COUNTIF(AB2:AB200,"N")</f>
        <v>0</v>
      </c>
      <c r="AC204" s="5">
        <f>COUNTIF(AC2:AC200,"N")</f>
        <v>0</v>
      </c>
      <c r="AD204" s="5">
        <f>COUNTIF(AD2:AD200,"N")</f>
        <v>0</v>
      </c>
      <c r="AE204" s="5">
        <f>COUNTIF(AE2:AE200,"N")</f>
        <v>0</v>
      </c>
      <c r="AF204" s="5">
        <f>COUNTIF(AF2:AF200,"N")</f>
        <v>0</v>
      </c>
    </row>
    <row r="205" spans="1:32" s="5" customFormat="1" x14ac:dyDescent="0.25">
      <c r="B205" s="5">
        <f>COUNTIF(B2:B200, "Tuesday")</f>
        <v>0</v>
      </c>
      <c r="C205" s="5">
        <f>COUNTIF(C2:C200,"*Block C*")</f>
        <v>0</v>
      </c>
      <c r="K205" s="37">
        <f ca="1">COUNTIFS(K2:K200,"&gt;17",K2:K200,"&lt;26")</f>
        <v>0</v>
      </c>
      <c r="L205" s="5">
        <f>COUNTIF(L2:L200,"A")</f>
        <v>0</v>
      </c>
      <c r="M205" s="5">
        <f>COUNTIF(M2:M200,"Other")</f>
        <v>0</v>
      </c>
      <c r="N205" s="5">
        <f>COUNTIF(N2:N200,"Clay County")</f>
        <v>0</v>
      </c>
      <c r="O205" s="5">
        <f>COUNTIF(O2:O200,"Satellite Office")</f>
        <v>0</v>
      </c>
      <c r="P205" s="43"/>
      <c r="Q205" s="5">
        <f>COUNTIF(Q2:Q200, "Baker Act")</f>
        <v>0</v>
      </c>
      <c r="R205" s="5">
        <f>COUNTIF(R2:R200,"Unknown")</f>
        <v>0</v>
      </c>
      <c r="S205" s="5">
        <f>COUNTIF(S2:S200,"Unknown")</f>
        <v>0</v>
      </c>
      <c r="T205" s="5">
        <f>COUNTIF(T2:T200,"NA")</f>
        <v>0</v>
      </c>
      <c r="V205" s="5">
        <f>COUNTIF(V2:V200, "Unknown")</f>
        <v>0</v>
      </c>
      <c r="W205" s="5">
        <f>COUNTIF(W2:W200, "Unknown")</f>
        <v>0</v>
      </c>
      <c r="X205" s="7">
        <f>COUNTIF(X2:X200,"Unknown")</f>
        <v>0</v>
      </c>
      <c r="Y205" s="5">
        <f>COUNTIF(Y2:Y200,"Unknown")</f>
        <v>0</v>
      </c>
      <c r="Z205" s="5">
        <f>COUNTIF(Z2:Z200,"Medical")</f>
        <v>0</v>
      </c>
      <c r="AA205" s="7"/>
      <c r="AB205" s="5">
        <f>COUNTIF(AB2:AB200,"NA")</f>
        <v>0</v>
      </c>
      <c r="AC205" s="5">
        <f>COUNTIF(AC2:AC200,"NA")</f>
        <v>0</v>
      </c>
      <c r="AD205" s="5">
        <f>COUNTIF(AD2:AD200,"NA")</f>
        <v>0</v>
      </c>
      <c r="AE205" s="5">
        <f>COUNTIF(AE2:AE200,"NA")</f>
        <v>0</v>
      </c>
      <c r="AF205" s="5">
        <f>COUNTIF(AF2:AF200,"NA")</f>
        <v>0</v>
      </c>
    </row>
    <row r="206" spans="1:32" s="5" customFormat="1" x14ac:dyDescent="0.25">
      <c r="B206" s="5">
        <f>COUNTIF(B2:B200, "Wednesday")</f>
        <v>0</v>
      </c>
      <c r="C206" s="5">
        <f>COUNTIF(C2:C200,"*Block D*")</f>
        <v>0</v>
      </c>
      <c r="K206" s="37">
        <f ca="1">COUNTIFS(K2:K200,"&gt;25",K2:K200,"&lt;41")</f>
        <v>0</v>
      </c>
      <c r="L206" s="5">
        <f>COUNTIF(L2:L200,"H")</f>
        <v>0</v>
      </c>
      <c r="N206" s="5">
        <f>COUNTIF(N2:N200,"Gainesville")</f>
        <v>0</v>
      </c>
      <c r="O206" s="5">
        <f>COUNTIF(O2:O200,"Other")</f>
        <v>0</v>
      </c>
      <c r="P206" s="43"/>
      <c r="Q206" s="5">
        <f>COUNTIF(Q2:Q200, "Battery")</f>
        <v>0</v>
      </c>
      <c r="X206" s="7"/>
      <c r="Z206" s="5">
        <f>COUNTIF(Z2:Z200,"Voluntary")</f>
        <v>0</v>
      </c>
      <c r="AA206" s="7"/>
    </row>
    <row r="207" spans="1:32" s="5" customFormat="1" x14ac:dyDescent="0.25">
      <c r="B207" s="5">
        <f>COUNTIF(B2:B200, "Thursday")</f>
        <v>0</v>
      </c>
      <c r="C207" s="5">
        <f>COUNTIF(C2:C200,"*Block E*")</f>
        <v>0</v>
      </c>
      <c r="K207" s="37">
        <f ca="1">COUNTIFS(K2:K200,"&gt;40",K2:K200,"&lt;61")</f>
        <v>0</v>
      </c>
      <c r="L207" s="5">
        <f>COUNTIF(L2:L200,"O")</f>
        <v>0</v>
      </c>
      <c r="N207" s="5">
        <f>COUNTIF(N2:N200,"Hawthorne")</f>
        <v>0</v>
      </c>
      <c r="P207" s="43"/>
      <c r="Q207" s="5">
        <f>COUNTIF(Q2:Q200, "Burglary")</f>
        <v>0</v>
      </c>
      <c r="X207" s="7"/>
      <c r="AA207" s="7"/>
    </row>
    <row r="208" spans="1:32" s="5" customFormat="1" x14ac:dyDescent="0.25">
      <c r="B208" s="5">
        <f>COUNTIF(B2:B200, "Friday")</f>
        <v>0</v>
      </c>
      <c r="C208" s="5">
        <f>COUNTIF(C2:C200,"*Block F*")</f>
        <v>0</v>
      </c>
      <c r="K208" s="37">
        <f ca="1">COUNTIFS(K2:K200,"&gt;60",K2:K200,"&lt;81")</f>
        <v>0</v>
      </c>
      <c r="N208" s="5">
        <f>COUNTIF(N2:N200,"High Springs")</f>
        <v>0</v>
      </c>
      <c r="P208" s="43"/>
      <c r="Q208" s="5">
        <f>COUNTIF(Q2:Q200, "Disturbance")</f>
        <v>0</v>
      </c>
      <c r="X208" s="7"/>
      <c r="AA208" s="7"/>
    </row>
    <row r="209" spans="2:27" s="5" customFormat="1" x14ac:dyDescent="0.25">
      <c r="B209" s="5">
        <f>COUNTIF(B2:B200, "Saturday")</f>
        <v>0</v>
      </c>
      <c r="K209" s="37">
        <f ca="1">COUNTIFS(K2:K200,"&gt;80",K2:K200,"&lt;111")</f>
        <v>0</v>
      </c>
      <c r="N209" s="5">
        <f>COUNTIF(N1:N199,"Jacksonville")</f>
        <v>0</v>
      </c>
      <c r="P209" s="43"/>
      <c r="Q209" s="5">
        <f>COUNTIF(Q2:Q200, "Domestic")</f>
        <v>0</v>
      </c>
      <c r="X209" s="7"/>
      <c r="AA209" s="7"/>
    </row>
    <row r="210" spans="2:27" s="5" customFormat="1" x14ac:dyDescent="0.25">
      <c r="K210" s="37"/>
      <c r="N210" s="5">
        <f>COUNTIF(N2:N200,"Jonesville")</f>
        <v>0</v>
      </c>
      <c r="P210" s="43"/>
      <c r="Q210" s="5">
        <f>COUNTIF(Q2:Q200, "Medical Emergency")</f>
        <v>0</v>
      </c>
      <c r="X210" s="7"/>
      <c r="AA210" s="7"/>
    </row>
    <row r="211" spans="2:27" s="5" customFormat="1" x14ac:dyDescent="0.25">
      <c r="K211" s="37"/>
      <c r="N211" s="5">
        <f>COUNTIF(N2:N200,"Lacrosse")</f>
        <v>0</v>
      </c>
      <c r="P211" s="43"/>
      <c r="Q211" s="5">
        <f>COUNTIF(Q2:Q200, "Mental Health Crisis Situation ")</f>
        <v>0</v>
      </c>
      <c r="X211" s="7"/>
      <c r="AA211" s="7"/>
    </row>
    <row r="212" spans="2:27" s="5" customFormat="1" x14ac:dyDescent="0.25">
      <c r="K212" s="37"/>
      <c r="N212" s="5">
        <f>COUNTIF(N2:N200,"Lochloosa")</f>
        <v>0</v>
      </c>
      <c r="P212" s="43"/>
      <c r="Q212" s="5">
        <f>COUNTIF(Q2:Q200, "Other")</f>
        <v>0</v>
      </c>
      <c r="X212" s="7"/>
      <c r="AA212" s="7"/>
    </row>
    <row r="213" spans="2:27" s="5" customFormat="1" x14ac:dyDescent="0.25">
      <c r="K213" s="37"/>
      <c r="N213" s="5">
        <f>COUNTIF(N2:N200,"Orange Heights")</f>
        <v>0</v>
      </c>
      <c r="P213" s="43"/>
      <c r="Q213" s="5">
        <f>COUNTIF(Q2:Q200, "S20")</f>
        <v>0</v>
      </c>
      <c r="X213" s="7"/>
      <c r="AA213" s="7"/>
    </row>
    <row r="214" spans="2:27" s="5" customFormat="1" x14ac:dyDescent="0.25">
      <c r="K214" s="37"/>
      <c r="N214" s="5">
        <f>COUNTIF(N2:N200,"Micanopy")</f>
        <v>0</v>
      </c>
      <c r="P214" s="43"/>
      <c r="Q214" s="5">
        <f>COUNTIF(Q2:Q200, "Suicide Attempt")</f>
        <v>0</v>
      </c>
      <c r="X214" s="7"/>
      <c r="AA214" s="7"/>
    </row>
    <row r="215" spans="2:27" s="5" customFormat="1" x14ac:dyDescent="0.25">
      <c r="K215" s="37"/>
      <c r="N215" s="5">
        <f>COUNTIF(N2:N200,"Monteocha")</f>
        <v>0</v>
      </c>
      <c r="P215" s="43"/>
      <c r="Q215" s="5">
        <f>COUNTIF(Q2:Q200, "Suspicious Activity")</f>
        <v>0</v>
      </c>
      <c r="X215" s="7"/>
      <c r="AA215" s="7"/>
    </row>
    <row r="216" spans="2:27" s="5" customFormat="1" x14ac:dyDescent="0.25">
      <c r="K216" s="37"/>
      <c r="N216" s="5">
        <f>COUNTIF(N2:N200,"Newberry")</f>
        <v>0</v>
      </c>
      <c r="P216" s="43"/>
      <c r="Q216" s="5">
        <f>COUNTIF(Q2:Q200, "Theft")</f>
        <v>0</v>
      </c>
      <c r="X216" s="7"/>
      <c r="AA216" s="7"/>
    </row>
    <row r="217" spans="2:27" s="5" customFormat="1" x14ac:dyDescent="0.25">
      <c r="K217" s="37"/>
      <c r="N217" s="5">
        <f>COUNTIF(N2:N200,"Waldo")</f>
        <v>0</v>
      </c>
      <c r="P217" s="43"/>
      <c r="Q217" s="5">
        <f>COUNTIF(Q2:Q200, "Trespassing")</f>
        <v>0</v>
      </c>
      <c r="X217" s="7"/>
      <c r="AA217" s="7"/>
    </row>
    <row r="218" spans="2:27" s="5" customFormat="1" x14ac:dyDescent="0.25">
      <c r="K218" s="37"/>
      <c r="P218" s="43"/>
      <c r="Q218" s="5">
        <f>COUNTIF(Q2:Q200, "Well Being Check")</f>
        <v>0</v>
      </c>
      <c r="X218" s="7"/>
      <c r="AA218" s="7"/>
    </row>
    <row r="219" spans="2:27" s="5" customFormat="1" x14ac:dyDescent="0.25">
      <c r="K219" s="37"/>
      <c r="P219" s="43"/>
      <c r="X219" s="7"/>
      <c r="AA219" s="7"/>
    </row>
    <row r="220" spans="2:27" x14ac:dyDescent="0.25">
      <c r="N220" s="5"/>
      <c r="O220" s="5"/>
    </row>
  </sheetData>
  <conditionalFormatting sqref="Z1:Z1048576">
    <cfRule type="containsText" priority="2" operator="containsText" text="BA / MA (LEO)">
      <formula>NOT(ISERROR(SEARCH("BA / MA (LEO)",Z1)))</formula>
    </cfRule>
  </conditionalFormatting>
  <conditionalFormatting sqref="Z2:Z200">
    <cfRule type="containsText" dxfId="25" priority="1" operator="containsText" text="BA / MA (LEO)">
      <formula>NOT(ISERROR(SEARCH("BA / MA (LEO)",Z2)))</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1">
        <x14:dataValidation type="list" allowBlank="1" showInputMessage="1" showErrorMessage="1" xr:uid="{DE1B6D6E-63E1-4870-9390-1A8ED0C627F8}">
          <x14:formula1>
            <xm:f>'Statistics &amp; Lists'!$B$145:$B$147</xm:f>
          </x14:formula1>
          <xm:sqref>AB2:AB200</xm:sqref>
        </x14:dataValidation>
        <x14:dataValidation type="list" allowBlank="1" showInputMessage="1" showErrorMessage="1" xr:uid="{F0A3DEF3-4C2A-429A-9D68-47408242F732}">
          <x14:formula1>
            <xm:f>'Statistics &amp; Lists'!$B$150:$B$152</xm:f>
          </x14:formula1>
          <xm:sqref>AC2:AC200</xm:sqref>
        </x14:dataValidation>
        <x14:dataValidation type="list" allowBlank="1" showInputMessage="1" showErrorMessage="1" xr:uid="{E258FA64-9928-4886-BBFA-C29082532F47}">
          <x14:formula1>
            <xm:f>'Statistics &amp; Lists'!$B$155:$B$157</xm:f>
          </x14:formula1>
          <xm:sqref>AD2:AD200</xm:sqref>
        </x14:dataValidation>
        <x14:dataValidation type="list" allowBlank="1" showInputMessage="1" showErrorMessage="1" xr:uid="{B6410A8B-1DD9-4A62-909B-90279B9511BB}">
          <x14:formula1>
            <xm:f>'Statistics &amp; Lists'!$B$160:$B$162</xm:f>
          </x14:formula1>
          <xm:sqref>AE2:AE200</xm:sqref>
        </x14:dataValidation>
        <x14:dataValidation type="list" allowBlank="1" showInputMessage="1" showErrorMessage="1" xr:uid="{694ADC86-FDFB-4318-84B5-89D60D999A5E}">
          <x14:formula1>
            <xm:f>'Statistics &amp; Lists'!$B$165:$B$167</xm:f>
          </x14:formula1>
          <xm:sqref>AF2:AF200</xm:sqref>
        </x14:dataValidation>
        <x14:dataValidation type="list" allowBlank="1" showInputMessage="1" showErrorMessage="1" xr:uid="{EA8EADA1-987F-4B7D-92F6-4ADC662024A9}">
          <x14:formula1>
            <xm:f>'Statistics &amp; Lists'!$B$91:$B$94</xm:f>
          </x14:formula1>
          <xm:sqref>O2:O200</xm:sqref>
        </x14:dataValidation>
        <x14:dataValidation type="list" allowBlank="1" showInputMessage="1" showErrorMessage="1" xr:uid="{DAC45FDF-DBD9-40E2-A214-49AEDC64E9D4}">
          <x14:formula1>
            <xm:f>'Statistics &amp; Lists'!$B$97:$B$99</xm:f>
          </x14:formula1>
          <xm:sqref>T2:T200</xm:sqref>
        </x14:dataValidation>
        <x14:dataValidation type="list" allowBlank="1" showInputMessage="1" showErrorMessage="1" xr:uid="{2E5474AB-269C-42AC-89FD-80C1C5997C1B}">
          <x14:formula1>
            <xm:f>'Statistics &amp; Lists'!#REF!</xm:f>
          </x14:formula1>
          <xm:sqref>Q2:Q200</xm:sqref>
        </x14:dataValidation>
        <x14:dataValidation type="list" allowBlank="1" showInputMessage="1" showErrorMessage="1" xr:uid="{26807C05-F6FE-4C6D-B3B7-D57105E0AF01}">
          <x14:formula1>
            <xm:f>'Statistics &amp; Lists'!$B$7:$B$13</xm:f>
          </x14:formula1>
          <xm:sqref>B2:B200</xm:sqref>
        </x14:dataValidation>
        <x14:dataValidation type="list" allowBlank="1" showInputMessage="1" showErrorMessage="1" xr:uid="{1E643FE6-4352-4053-ADC2-CE049865DD4C}">
          <x14:formula1>
            <xm:f>'Statistics &amp; Lists'!$B$25:$B$30</xm:f>
          </x14:formula1>
          <xm:sqref>C2:C200</xm:sqref>
        </x14:dataValidation>
        <x14:dataValidation type="list" allowBlank="1" showInputMessage="1" showErrorMessage="1" xr:uid="{17D698B9-DB16-4A03-9DA7-EEDEB06BAAEC}">
          <x14:formula1>
            <xm:f>'Statistics &amp; Lists'!$B$32:$B$36</xm:f>
          </x14:formula1>
          <xm:sqref>L2:L200</xm:sqref>
        </x14:dataValidation>
        <x14:dataValidation type="list" allowBlank="1" showInputMessage="1" showErrorMessage="1" xr:uid="{9E82DDC9-1FD0-4FB7-B5EB-9F23A0F845A0}">
          <x14:formula1>
            <xm:f>'Statistics &amp; Lists'!$B$45:$B$47</xm:f>
          </x14:formula1>
          <xm:sqref>M2:M200</xm:sqref>
        </x14:dataValidation>
        <x14:dataValidation type="list" allowBlank="1" showInputMessage="1" showErrorMessage="1" xr:uid="{C5089971-1134-45EB-9175-71D0C19DFFC3}">
          <x14:formula1>
            <xm:f>'Statistics &amp; Lists'!$B$64:$B$66</xm:f>
          </x14:formula1>
          <xm:sqref>R2:R200</xm:sqref>
        </x14:dataValidation>
        <x14:dataValidation type="list" allowBlank="1" showInputMessage="1" showErrorMessage="1" xr:uid="{31028003-6330-47F7-B48D-7F768684E7C6}">
          <x14:formula1>
            <xm:f>'Statistics &amp; Lists'!$B$69:$B$71</xm:f>
          </x14:formula1>
          <xm:sqref>S2:S200</xm:sqref>
        </x14:dataValidation>
        <x14:dataValidation type="list" allowBlank="1" showInputMessage="1" showErrorMessage="1" xr:uid="{D3C33328-D2CC-4364-A73E-DDF49699D1C5}">
          <x14:formula1>
            <xm:f>'Statistics &amp; Lists'!$B$74:$B$88</xm:f>
          </x14:formula1>
          <xm:sqref>N2:N200</xm:sqref>
        </x14:dataValidation>
        <x14:dataValidation type="list" allowBlank="1" showInputMessage="1" showErrorMessage="1" xr:uid="{424188BE-2F0C-4502-B67D-603C588EB4DE}">
          <x14:formula1>
            <xm:f>'Statistics &amp; Lists'!$B$105:$B$116</xm:f>
          </x14:formula1>
          <xm:sqref>U2:U200</xm:sqref>
        </x14:dataValidation>
        <x14:dataValidation type="list" allowBlank="1" showInputMessage="1" showErrorMessage="1" xr:uid="{A85FD92F-E964-4405-986E-6434DF974D83}">
          <x14:formula1>
            <xm:f>'Statistics &amp; Lists'!$B$119:$B$121</xm:f>
          </x14:formula1>
          <xm:sqref>V2:V200</xm:sqref>
        </x14:dataValidation>
        <x14:dataValidation type="list" allowBlank="1" showInputMessage="1" showErrorMessage="1" xr:uid="{88327EBA-8922-4C7D-A7DE-8DEAEB2C1DC4}">
          <x14:formula1>
            <xm:f>'Statistics &amp; Lists'!$B$124:$B$126</xm:f>
          </x14:formula1>
          <xm:sqref>W2:W200</xm:sqref>
        </x14:dataValidation>
        <x14:dataValidation type="list" allowBlank="1" showInputMessage="1" showErrorMessage="1" xr:uid="{1D113219-C611-49C7-86B8-2CA7914A965C}">
          <x14:formula1>
            <xm:f>'Statistics &amp; Lists'!$B$129:$B$131</xm:f>
          </x14:formula1>
          <xm:sqref>X2:X200</xm:sqref>
        </x14:dataValidation>
        <x14:dataValidation type="list" allowBlank="1" showInputMessage="1" showErrorMessage="1" xr:uid="{7632A06D-A179-4356-8CBE-0624526B9553}">
          <x14:formula1>
            <xm:f>'Statistics &amp; Lists'!$B$134:$B$136</xm:f>
          </x14:formula1>
          <xm:sqref>Y2:Y200</xm:sqref>
        </x14:dataValidation>
        <x14:dataValidation type="list" allowBlank="1" showInputMessage="1" showErrorMessage="1" xr:uid="{86E983E1-FF89-40A6-85D1-A2595CF80C9D}">
          <x14:formula1>
            <xm:f>'Statistics &amp; Lists'!$B$139:$B$142</xm:f>
          </x14:formula1>
          <xm:sqref>Z2:Z200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58C434-140A-4935-90E9-9DAC60F44333}">
  <ds:schemaRefs>
    <ds:schemaRef ds:uri="http://schemas.microsoft.com/sharepoint/v3/contenttype/forms"/>
  </ds:schemaRefs>
</ds:datastoreItem>
</file>

<file path=customXml/itemProps2.xml><?xml version="1.0" encoding="utf-8"?>
<ds:datastoreItem xmlns:ds="http://schemas.openxmlformats.org/officeDocument/2006/customXml" ds:itemID="{19046133-F762-4D46-85B6-D86DEB31DBBC}"/>
</file>

<file path=customXml/itemProps3.xml><?xml version="1.0" encoding="utf-8"?>
<ds:datastoreItem xmlns:ds="http://schemas.openxmlformats.org/officeDocument/2006/customXml" ds:itemID="{2F2DBB30-71D9-4879-9B22-46EEC7E4DEA4}">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July</vt:lpstr>
      <vt:lpstr>August</vt:lpstr>
      <vt:lpstr>September</vt:lpstr>
      <vt:lpstr>October</vt:lpstr>
      <vt:lpstr>November</vt:lpstr>
      <vt:lpstr>December</vt:lpstr>
      <vt:lpstr>January</vt:lpstr>
      <vt:lpstr>February</vt:lpstr>
      <vt:lpstr>March</vt:lpstr>
      <vt:lpstr>April</vt:lpstr>
      <vt:lpstr>May</vt:lpstr>
      <vt:lpstr>June</vt:lpstr>
      <vt:lpstr>Template</vt:lpstr>
      <vt:lpstr>Statistics &amp; Lists</vt:lpstr>
      <vt:lpstr>Instructions</vt:lpstr>
    </vt:vector>
  </TitlesOfParts>
  <Manager/>
  <Company>Alachua County Sheriff's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Kelley, Briana D.</dc:creator>
  <cp:keywords/>
  <dc:description/>
  <cp:lastModifiedBy>Princess Bordeaux Bartolazo</cp:lastModifiedBy>
  <cp:revision/>
  <dcterms:created xsi:type="dcterms:W3CDTF">2020-09-28T15:37:20Z</dcterms:created>
  <dcterms:modified xsi:type="dcterms:W3CDTF">2023-07-28T01:42:58Z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