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3. Exhibits\"/>
    </mc:Choice>
  </mc:AlternateContent>
  <xr:revisionPtr revIDLastSave="0" documentId="8_{2224A8B3-2353-44CF-B8AA-16713D182FB6}" xr6:coauthVersionLast="47" xr6:coauthVersionMax="47" xr10:uidLastSave="{00000000-0000-0000-0000-000000000000}"/>
  <bookViews>
    <workbookView xWindow="-120" yWindow="-120" windowWidth="29040" windowHeight="1584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Report!$A$1:$G$35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F24" i="1" s="1"/>
  <c r="D36" i="2"/>
  <c r="F13" i="1" s="1"/>
  <c r="B36" i="10"/>
  <c r="F26" i="1" s="1"/>
  <c r="B36" i="9"/>
  <c r="F25" i="1" s="1"/>
  <c r="C36" i="8"/>
  <c r="F23" i="1" s="1"/>
  <c r="B36" i="7"/>
  <c r="F22" i="1" s="1"/>
  <c r="B36" i="6"/>
  <c r="F21" i="1" s="1"/>
  <c r="D36" i="5"/>
  <c r="F20" i="1" s="1"/>
  <c r="B36" i="4"/>
  <c r="F19" i="1" s="1"/>
  <c r="B36" i="3"/>
  <c r="F18" i="1" s="1"/>
  <c r="C36" i="2"/>
  <c r="F14" i="1" s="1"/>
  <c r="C36" i="5"/>
  <c r="F27" i="1" l="1"/>
  <c r="F15" i="1"/>
  <c r="F31" i="1" s="1"/>
</calcChain>
</file>

<file path=xl/sharedStrings.xml><?xml version="1.0" encoding="utf-8"?>
<sst xmlns="http://schemas.openxmlformats.org/spreadsheetml/2006/main" count="60" uniqueCount="38">
  <si>
    <t>Expenditure Reconciliation Report</t>
  </si>
  <si>
    <t>Provider:</t>
  </si>
  <si>
    <t>Contract #:</t>
  </si>
  <si>
    <t>Period Covered:</t>
  </si>
  <si>
    <r>
      <t>From</t>
    </r>
    <r>
      <rPr>
        <u/>
        <sz val="11"/>
        <color theme="1"/>
        <rFont val="Calibri"/>
        <family val="2"/>
        <scheme val="minor"/>
      </rPr>
      <t xml:space="preserve"> 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  <r>
      <rPr>
        <sz val="11"/>
        <color theme="1"/>
        <rFont val="Calibri"/>
        <family val="2"/>
        <scheme val="minor"/>
      </rPr>
      <t xml:space="preserve"> To 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</si>
  <si>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</si>
  <si>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</si>
  <si>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</si>
  <si>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</si>
  <si>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</si>
  <si>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</si>
  <si>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</si>
  <si>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</si>
  <si>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</si>
  <si>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</si>
  <si>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</si>
  <si>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(f) Incidental Expenses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</si>
  <si>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</si>
  <si>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</si>
  <si>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</si>
  <si>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</si>
  <si>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Position Title</t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</si>
  <si>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</si>
  <si>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</si>
  <si>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</si>
  <si>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</si>
  <si>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</si>
  <si>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</si>
  <si>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</si>
  <si>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Position</t>
  </si>
  <si>
    <t>Reason for Travel</t>
  </si>
  <si>
    <t># of Miles</t>
  </si>
  <si>
    <t>Item</t>
  </si>
  <si>
    <t>Training</t>
  </si>
  <si>
    <t>Client ID (NOT SSN)</t>
  </si>
  <si>
    <t>Date</t>
  </si>
  <si>
    <t>Description*</t>
  </si>
  <si>
    <r>
      <t xml:space="preserve">* Must be reimbursable under 2 CFR </t>
    </r>
    <r>
      <rPr>
        <b/>
        <u/>
        <sz val="11"/>
        <color theme="1"/>
        <rFont val="Calibri"/>
        <family val="2"/>
      </rPr>
      <t>§200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</si>
</sst>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8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36" totalsRowCount="1">
  <autoFilter ref="A1:D35" xr:uid="{00000000-0009-0000-0100-000001000000}"/>
  <tableColumns count="4">
    <tableColumn id="1" xr3:uid="{00000000-0010-0000-0000-000001000000}" name="Position Title" totalsRowLabel="Total"/>
    <tableColumn id="2" xr3:uid="{00000000-0010-0000-0000-000002000000}" name="# of FTEs"/>
    <tableColumn id="3" xr3:uid="{00000000-0010-0000-0000-000003000000}" name="Fringe Benefits" totalsRowFunction="sum"/>
    <tableColumn id="4" xr3:uid="{00000000-0010-0000-0000-000004000000}" name="Salary Paid" totalsRowFunction="sum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B36" totalsRowCount="1">
  <autoFilter ref="A1:B35" xr:uid="{00000000-0009-0000-0100-000009000000}"/>
  <tableColumns count="2">
    <tableColumn id="1" xr3:uid="{00000000-0010-0000-0900-000001000000}" name="Description*" totalsRowLabel="Total"/>
    <tableColumn id="2" xr3:uid="{00000000-0010-0000-0900-000002000000}" name="Amount Paid" totalsRowFunction="sum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36" totalsRowCount="1">
  <autoFilter ref="A1:B35" xr:uid="{00000000-0009-0000-0100-000002000000}"/>
  <tableColumns count="2">
    <tableColumn id="1" xr3:uid="{00000000-0010-0000-0100-000001000000}" name="Description" totalsRowLabel="Total"/>
    <tableColumn id="2" xr3:uid="{00000000-0010-0000-0100-000002000000}" name="Amount Paid" totalsRowFunction="sum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36" totalsRowCount="1">
  <autoFilter ref="A1:B35" xr:uid="{00000000-0009-0000-0100-000003000000}"/>
  <tableColumns count="2">
    <tableColumn id="1" xr3:uid="{00000000-0010-0000-0200-000001000000}" name="Description Amount Paid" totalsRowLabel="Total"/>
    <tableColumn id="2" xr3:uid="{00000000-0010-0000-0200-000002000000}" name="Amount Paid" totalsRowFunction="custom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36" totalsRowCount="1">
  <autoFilter ref="A1:D35" xr:uid="{00000000-0009-0000-0100-000004000000}"/>
  <tableColumns count="4">
    <tableColumn id="1" xr3:uid="{00000000-0010-0000-0300-000001000000}" name="Position" totalsRowLabel="Total"/>
    <tableColumn id="2" xr3:uid="{00000000-0010-0000-0300-000002000000}" name="Reason for Travel"/>
    <tableColumn id="3" xr3:uid="{00000000-0010-0000-0300-000003000000}" name="# of Miles" totalsRowFunction="sum"/>
    <tableColumn id="4" xr3:uid="{00000000-0010-0000-0300-000004000000}" name="Amount Paid" totalsRowFunction="sum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B36" totalsRowCount="1">
  <autoFilter ref="A1:B35" xr:uid="{00000000-0009-0000-0100-000005000000}"/>
  <tableColumns count="2">
    <tableColumn id="1" xr3:uid="{00000000-0010-0000-0400-000001000000}" name="Description" totalsRowLabel="Total"/>
    <tableColumn id="2" xr3:uid="{00000000-0010-0000-0400-000002000000}" name="Amount Paid" totalsRowFunction="sum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B36" totalsRowCount="1">
  <autoFilter ref="A1:B35" xr:uid="{00000000-0009-0000-0100-000006000000}"/>
  <tableColumns count="2">
    <tableColumn id="1" xr3:uid="{00000000-0010-0000-0500-000001000000}" name="Item" totalsRowLabel="Total"/>
    <tableColumn id="2" xr3:uid="{00000000-0010-0000-0500-000002000000}" name="Amount Paid" totalsRowFunction="sum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C36" totalsRowCount="1">
  <autoFilter ref="A1:C35" xr:uid="{00000000-0009-0000-0100-000007000000}"/>
  <tableColumns count="3">
    <tableColumn id="1" xr3:uid="{00000000-0010-0000-0600-000001000000}" name="Position" totalsRowLabel="Total"/>
    <tableColumn id="2" xr3:uid="{00000000-0010-0000-0600-000002000000}" name="Training"/>
    <tableColumn id="3" xr3:uid="{00000000-0010-0000-0600-000003000000}" name="Amount Paid" totalsRowFunction="sum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D22" totalsRowCount="1">
  <autoFilter ref="A1:D21" xr:uid="{00000000-0009-0000-0100-00000A000000}"/>
  <tableColumns count="4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4" xr3:uid="{00000000-0010-0000-0700-000004000000}" name="Amount Paid" totalsRowFunction="sum" totalsRowDxfId="0" dataCellStyle="Currency" totalsRow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B36" totalsRowCount="1">
  <autoFilter ref="A1:B35" xr:uid="{00000000-0009-0000-0100-000008000000}"/>
  <tableColumns count="2">
    <tableColumn id="1" xr3:uid="{00000000-0010-0000-0800-000001000000}" name="Description" totalsRowLabel="Total"/>
    <tableColumn id="2" xr3:uid="{00000000-0010-0000-0800-000002000000}" name="Amount Paid" totalsRowFunction="su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0"/>
  <sheetViews>
    <sheetView tabSelected="1" view="pageLayout" zoomScaleNormal="100" workbookViewId="0">
      <selection activeCell="C7" sqref="C7:E7"/>
    </sheetView>
  </sheetViews>
  <sheetFormatPr defaultRowHeight="15" x14ac:dyDescent="0.25"/>
  <cols>
    <col min="1" max="7" width="16" customWidth="1"/>
  </cols>
  <sheetData>
    <row r="1" spans="1:7" x14ac:dyDescent="0.25">
      <c r="B1" s="19"/>
      <c r="C1" s="19"/>
      <c r="D1" s="19"/>
      <c r="E1" s="19"/>
      <c r="F1" s="19"/>
      <c r="G1" s="19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0" t="s">
        <v>0</v>
      </c>
      <c r="C3" s="20"/>
      <c r="D3" s="20"/>
      <c r="E3" s="20"/>
      <c r="F3" s="20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1"/>
      <c r="D6" s="21"/>
      <c r="E6" s="21"/>
      <c r="F6" s="15"/>
    </row>
    <row r="7" spans="1:7" x14ac:dyDescent="0.25">
      <c r="B7" s="1" t="s">
        <v>2</v>
      </c>
      <c r="C7" s="22"/>
      <c r="D7" s="22"/>
      <c r="E7" s="22"/>
      <c r="F7" s="15"/>
    </row>
    <row r="8" spans="1:7" x14ac:dyDescent="0.25">
      <c r="B8" s="1" t="s">
        <v>3</v>
      </c>
      <c r="C8" s="23" t="s">
        <v>4</v>
      </c>
      <c r="D8" s="23"/>
      <c r="E8" s="23"/>
      <c r="F8" s="16"/>
    </row>
    <row r="9" spans="1:7" x14ac:dyDescent="0.25">
      <c r="A9" s="12"/>
      <c r="B9" s="13"/>
      <c r="C9" s="14"/>
      <c r="D9" s="14"/>
      <c r="E9" s="14"/>
      <c r="F9" s="14"/>
      <c r="G9" s="12"/>
    </row>
    <row r="10" spans="1:7" ht="22.5" customHeight="1" x14ac:dyDescent="0.25"/>
    <row r="11" spans="1:7" ht="22.5" customHeight="1" x14ac:dyDescent="0.25"/>
    <row r="12" spans="1:7" ht="22.5" customHeight="1" x14ac:dyDescent="0.25">
      <c r="B12" s="4" t="s">
        <v>5</v>
      </c>
    </row>
    <row r="13" spans="1:7" ht="22.5" customHeight="1" x14ac:dyDescent="0.25">
      <c r="B13" t="s">
        <v>6</v>
      </c>
      <c r="F13" s="6">
        <f>Table1[[#Totals],[Salary Paid]]</f>
        <v>0</v>
      </c>
    </row>
    <row r="14" spans="1:7" ht="22.5" customHeight="1" x14ac:dyDescent="0.25">
      <c r="B14" t="s">
        <v>7</v>
      </c>
      <c r="F14" s="6">
        <f>Table1[[#Totals],[Fringe Benefits]]</f>
        <v>0</v>
      </c>
    </row>
    <row r="15" spans="1:7" ht="22.5" customHeight="1" thickBot="1" x14ac:dyDescent="0.3">
      <c r="B15" s="4" t="s">
        <v>8</v>
      </c>
      <c r="F15" s="7">
        <f>SUM(F13:F14)</f>
        <v>0</v>
      </c>
    </row>
    <row r="16" spans="1:7" ht="22.5" customHeight="1" thickTop="1" x14ac:dyDescent="0.25"/>
    <row r="17" spans="2:6" ht="22.5" customHeight="1" x14ac:dyDescent="0.25">
      <c r="B17" s="4" t="s">
        <v>9</v>
      </c>
      <c r="F17" s="2"/>
    </row>
    <row r="18" spans="2:6" ht="22.5" customHeight="1" x14ac:dyDescent="0.25">
      <c r="B18" t="s">
        <v>10</v>
      </c>
      <c r="F18" s="8">
        <f>Table2[[#Totals],[Amount Paid]]</f>
        <v>0</v>
      </c>
    </row>
    <row r="19" spans="2:6" ht="22.5" customHeight="1" x14ac:dyDescent="0.25">
      <c r="B19" t="s">
        <v>11</v>
      </c>
      <c r="F19" s="9">
        <f>Table3[[#Totals],[Amount Paid]]</f>
        <v>0</v>
      </c>
    </row>
    <row r="20" spans="2:6" ht="22.5" customHeight="1" x14ac:dyDescent="0.25">
      <c r="B20" t="s">
        <v>12</v>
      </c>
      <c r="F20" s="9">
        <f>Table4[[#Totals],[Amount Paid]]</f>
        <v>0</v>
      </c>
    </row>
    <row r="21" spans="2:6" ht="22.5" customHeight="1" x14ac:dyDescent="0.25">
      <c r="B21" t="s">
        <v>13</v>
      </c>
      <c r="F21" s="9">
        <f>Table5[[#Totals],[Amount Paid]]</f>
        <v>0</v>
      </c>
    </row>
    <row r="22" spans="2:6" ht="22.5" customHeight="1" x14ac:dyDescent="0.25">
      <c r="B22" t="s">
        <v>14</v>
      </c>
      <c r="F22" s="9">
        <f>Table6[[#Totals],[Amount Paid]]</f>
        <v>0</v>
      </c>
    </row>
    <row r="23" spans="2:6" ht="22.5" customHeight="1" x14ac:dyDescent="0.25">
      <c r="B23" t="s">
        <v>15</v>
      </c>
      <c r="F23" s="9">
        <f>Table7[[#Totals],[Amount Paid]]</f>
        <v>0</v>
      </c>
    </row>
    <row r="24" spans="2:6" ht="22.5" customHeight="1" x14ac:dyDescent="0.25">
      <c r="B24" t="s">
        <v>16</v>
      </c>
      <c r="F24" s="9">
        <f>Table10[[#Totals],[Amount Paid]]</f>
        <v>0</v>
      </c>
    </row>
    <row r="25" spans="2:6" ht="22.5" customHeight="1" x14ac:dyDescent="0.25">
      <c r="B25" t="s">
        <v>17</v>
      </c>
      <c r="F25" s="9">
        <f>Table8[[#Totals],[Amount Paid]]</f>
        <v>0</v>
      </c>
    </row>
    <row r="26" spans="2:6" ht="22.5" customHeight="1" x14ac:dyDescent="0.25">
      <c r="B26" t="s">
        <v>18</v>
      </c>
      <c r="F26" s="8">
        <f>Table9[[#Totals],[Amount Paid]]</f>
        <v>0</v>
      </c>
    </row>
    <row r="27" spans="2:6" ht="22.5" customHeight="1" thickBot="1" x14ac:dyDescent="0.3">
      <c r="B27" s="4" t="s">
        <v>8</v>
      </c>
      <c r="F27" s="10">
        <f>SUM(F18:F26)</f>
        <v>0</v>
      </c>
    </row>
    <row r="28" spans="2:6" ht="22.5" customHeight="1" thickTop="1" x14ac:dyDescent="0.25"/>
    <row r="29" spans="2:6" ht="22.5" customHeight="1" x14ac:dyDescent="0.25"/>
    <row r="30" spans="2:6" ht="22.5" customHeight="1" x14ac:dyDescent="0.25"/>
    <row r="31" spans="2:6" ht="22.5" customHeight="1" thickBot="1" x14ac:dyDescent="0.3">
      <c r="B31" s="4" t="s">
        <v>19</v>
      </c>
      <c r="F31" s="17">
        <f>SUM(F15,F27,)</f>
        <v>0</v>
      </c>
    </row>
    <row r="32" spans="2:6" ht="22.5" customHeight="1" thickTop="1" x14ac:dyDescent="0.25"/>
    <row r="33" spans="1:7" ht="22.5" customHeight="1" x14ac:dyDescent="0.25">
      <c r="A33" s="12"/>
      <c r="B33" s="12"/>
      <c r="C33" s="12"/>
      <c r="D33" s="12"/>
      <c r="E33" s="12"/>
      <c r="F33" s="12"/>
      <c r="G33" s="12"/>
    </row>
    <row r="34" spans="1:7" ht="15" customHeight="1" x14ac:dyDescent="0.25"/>
    <row r="35" spans="1:7" ht="15" customHeight="1" x14ac:dyDescent="0.25">
      <c r="B35" s="11" t="s">
        <v>20</v>
      </c>
    </row>
    <row r="38" spans="1:7" ht="15" customHeight="1" x14ac:dyDescent="0.25"/>
    <row r="39" spans="1:7" ht="15" customHeight="1" x14ac:dyDescent="0.25"/>
    <row r="40" spans="1:7" ht="15.75" customHeight="1" x14ac:dyDescent="0.25"/>
  </sheetData>
  <sheetProtection algorithmName="SHA-512" hashValue="XL4nxSIu2aUgY1TIu525/9CWaTr+DSkn0/hp1pYUdLzt3kZrhTTghCfjE8Q6Moes+w2XBV6O5YjhCcM7kyL1Bg==" saltValue="njWBySiAaxYpxb9n+Bp5lg==" spinCount="100000" sheet="1" objects="1" scenarios="1" selectLockedCells="1"/>
  <mergeCells count="5">
    <mergeCell ref="B1:G1"/>
    <mergeCell ref="B3:F3"/>
    <mergeCell ref="C6:E6"/>
    <mergeCell ref="C7:E7"/>
    <mergeCell ref="C8:E8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05/02/2022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SUBTOTAL(109,Table8[Amount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38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36</v>
      </c>
      <c r="B1" t="s">
        <v>27</v>
      </c>
    </row>
    <row r="36" spans="1:2" x14ac:dyDescent="0.25">
      <c r="A36" t="s">
        <v>25</v>
      </c>
      <c r="B36">
        <f>SUBTOTAL(109,Table9[Amount Paid])</f>
        <v>0</v>
      </c>
    </row>
    <row r="38" spans="1:2" x14ac:dyDescent="0.25">
      <c r="A38" s="5" t="s">
        <v>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6"/>
  <sheetViews>
    <sheetView workbookViewId="0">
      <selection activeCell="D13" sqref="D13"/>
    </sheetView>
  </sheetViews>
  <sheetFormatPr defaultRowHeight="15" x14ac:dyDescent="0.25"/>
  <cols>
    <col min="1" max="1" width="64.28515625" customWidth="1"/>
    <col min="2" max="2" width="10.7109375" customWidth="1"/>
    <col min="3" max="4" width="17.140625" customWidth="1"/>
  </cols>
  <sheetData>
    <row r="1" spans="1:4" x14ac:dyDescent="0.25">
      <c r="A1" t="s">
        <v>21</v>
      </c>
      <c r="B1" t="s">
        <v>22</v>
      </c>
      <c r="C1" t="s">
        <v>23</v>
      </c>
      <c r="D1" t="s">
        <v>24</v>
      </c>
    </row>
    <row r="36" spans="1:4" x14ac:dyDescent="0.25">
      <c r="A36" t="s">
        <v>25</v>
      </c>
      <c r="C36">
        <f>SUBTOTAL(109,Table1[Fringe Benefits])</f>
        <v>0</v>
      </c>
      <c r="D36">
        <f>SUBTOTAL(109,Table1[Salary Paid])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6"/>
  <sheetViews>
    <sheetView workbookViewId="0">
      <selection activeCell="B18" sqref="B18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SUBTOTAL(109,Table2[Amount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6"/>
  <sheetViews>
    <sheetView workbookViewId="0">
      <selection activeCell="B15" sqref="B15"/>
    </sheetView>
  </sheetViews>
  <sheetFormatPr defaultRowHeight="15" x14ac:dyDescent="0.25"/>
  <cols>
    <col min="1" max="1" width="64.28515625" customWidth="1"/>
    <col min="2" max="2" width="17.140625" customWidth="1"/>
    <col min="3" max="3" width="9.140625" customWidth="1"/>
  </cols>
  <sheetData>
    <row r="1" spans="1:2" x14ac:dyDescent="0.25">
      <c r="A1" t="s">
        <v>28</v>
      </c>
      <c r="B1" t="s">
        <v>27</v>
      </c>
    </row>
    <row r="36" spans="1:2" x14ac:dyDescent="0.25">
      <c r="A36" t="s">
        <v>25</v>
      </c>
      <c r="B36">
        <f>SUBTOTAL(9,Table3[Amount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6"/>
  <sheetViews>
    <sheetView workbookViewId="0">
      <selection activeCell="D14" sqref="D14"/>
    </sheetView>
  </sheetViews>
  <sheetFormatPr defaultRowHeight="15" x14ac:dyDescent="0.25"/>
  <cols>
    <col min="1" max="1" width="64.28515625" customWidth="1"/>
    <col min="2" max="2" width="35.7109375" customWidth="1"/>
    <col min="3" max="3" width="11.85546875" customWidth="1"/>
    <col min="4" max="4" width="17.140625" customWidth="1"/>
  </cols>
  <sheetData>
    <row r="1" spans="1:4" x14ac:dyDescent="0.25">
      <c r="A1" t="s">
        <v>29</v>
      </c>
      <c r="B1" t="s">
        <v>30</v>
      </c>
      <c r="C1" t="s">
        <v>31</v>
      </c>
      <c r="D1" t="s">
        <v>27</v>
      </c>
    </row>
    <row r="36" spans="1:4" x14ac:dyDescent="0.25">
      <c r="A36" t="s">
        <v>25</v>
      </c>
      <c r="C36">
        <f>SUBTOTAL(109,Table4['# of Miles])</f>
        <v>0</v>
      </c>
      <c r="D36">
        <f>SUBTOTAL(109,Table4[Amount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26</v>
      </c>
      <c r="B1" t="s">
        <v>27</v>
      </c>
    </row>
    <row r="36" spans="1:2" x14ac:dyDescent="0.25">
      <c r="A36" t="s">
        <v>25</v>
      </c>
      <c r="B36">
        <f>SUBTOTAL(109,Table5[Amount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32</v>
      </c>
      <c r="B1" t="s">
        <v>27</v>
      </c>
    </row>
    <row r="36" spans="1:2" x14ac:dyDescent="0.25">
      <c r="A36" t="s">
        <v>25</v>
      </c>
      <c r="B36">
        <f>SUBTOTAL(109,Table6[Amount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6"/>
  <sheetViews>
    <sheetView workbookViewId="0">
      <selection activeCell="C2" sqref="C2"/>
    </sheetView>
  </sheetViews>
  <sheetFormatPr defaultRowHeight="15" x14ac:dyDescent="0.25"/>
  <cols>
    <col min="1" max="1" width="64.28515625" customWidth="1"/>
    <col min="2" max="2" width="35.7109375" customWidth="1"/>
    <col min="3" max="3" width="17.140625" customWidth="1"/>
  </cols>
  <sheetData>
    <row r="1" spans="1:3" x14ac:dyDescent="0.25">
      <c r="A1" t="s">
        <v>29</v>
      </c>
      <c r="B1" t="s">
        <v>33</v>
      </c>
      <c r="C1" t="s">
        <v>27</v>
      </c>
    </row>
    <row r="36" spans="1:3" x14ac:dyDescent="0.25">
      <c r="A36" t="s">
        <v>25</v>
      </c>
      <c r="C36">
        <f>SUBTOTAL(109,Table7[Amount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workbookViewId="0">
      <selection activeCell="D2" sqref="D2"/>
    </sheetView>
  </sheetViews>
  <sheetFormatPr defaultRowHeight="15" x14ac:dyDescent="0.25"/>
  <cols>
    <col min="1" max="1" width="20.7109375" bestFit="1" customWidth="1"/>
    <col min="2" max="2" width="12.42578125" customWidth="1"/>
    <col min="3" max="3" width="43.5703125" customWidth="1"/>
    <col min="4" max="4" width="14.7109375" bestFit="1" customWidth="1"/>
  </cols>
  <sheetData>
    <row r="1" spans="1:4" x14ac:dyDescent="0.25">
      <c r="A1" t="s">
        <v>34</v>
      </c>
      <c r="B1" t="s">
        <v>35</v>
      </c>
      <c r="C1" t="s">
        <v>26</v>
      </c>
      <c r="D1" t="s">
        <v>27</v>
      </c>
    </row>
    <row r="22" spans="1:4" x14ac:dyDescent="0.25">
      <c r="A22" t="s">
        <v>25</v>
      </c>
      <c r="D22" s="18">
        <f>SUBTOTAL(109,Table10[Amount Paid])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23FCF4-68EF-43AE-BF64-9FEBCE7FF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dd466-fd0d-460c-8851-903369a5f7cf"/>
    <ds:schemaRef ds:uri="4b5cad0f-cf55-4f30-8d7b-742cfc7a8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cp:lastPrinted>2021-07-21T15:00:43Z</cp:lastPrinted>
  <dcterms:created xsi:type="dcterms:W3CDTF">2016-05-24T20:01:06Z</dcterms:created>
  <dcterms:modified xsi:type="dcterms:W3CDTF">2022-08-11T14:29:10Z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